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9132" windowHeight="4968" activeTab="0"/>
  </bookViews>
  <sheets>
    <sheet name="Aurrekontua 2014" sheetId="1" r:id="rId1"/>
    <sheet name="Resumen" sheetId="2" r:id="rId2"/>
  </sheets>
  <definedNames/>
  <calcPr fullCalcOnLoad="1"/>
</workbook>
</file>

<file path=xl/sharedStrings.xml><?xml version="1.0" encoding="utf-8"?>
<sst xmlns="http://schemas.openxmlformats.org/spreadsheetml/2006/main" count="526" uniqueCount="278">
  <si>
    <t>Ejecución de banco de 2,00 m. de longitud compuesto por estructura de 2 pletinas metálicas de 80x8 mm. de sección y 1,55 m. de desarrollo, según detalle de proyecto, incluso perfil perimetral en "L" 100.50.6 en parte interior de esquinas superiores e inferiores de 2,00 m. de longitud en su parte longitudinal y de 0,55 m. en los laterales, incluso planta de 8 cm. para apoyo embebido superficialmente en zapata de hormigón de 60x30 cm. mediante 1 ud. de tornillo DIN933 M10x100 por pletina; zócalo perimetral realizado en acero corten de 12x3 mm. de sección y longitudes de 2 ud. longitudinales de 2,00 m. y 2 ud. laterales de 0,37 m., soldadas a la estructura mediante dos pletinas metálicas longitudinales de 2.000x30x3 mm.; el asiento se realizará con 3 ud. de lama Geolam (mezcla de polipropileno y resinas de madera) modelo Jumbo o similar de 2.000x150x30 mm., en color gris, instalado con sujeción a la estructura existente mediante tornillería; La parte inferior vertical del banco se forrará perimetralmente con el mismo tipo de lama y 2 ud. longitudinales de 2,00 m. y otras dos laterales de 0,55 m. Todo ello preparado en fábrica, incluso carga, transporte, descarga, colocación con soldadura autógena y posterior lijado para evitar recortes y puntos salientes y colocación. Totalmente terminada e instalada.</t>
  </si>
  <si>
    <t>Ejecución de banco de 8,00 m. de longitud compuesto por estructura de 8 pletinas metálicas de 80x8 mm. de sección y 1,55 m. de desarrollo, según detalle de proyecto, incluso perfil perimetral en "L" 100.50.6 en parte interior de esquinas superiores e inferiores de 8,00 m. de longitud en su parte longitudinal y de 0,55 m. en los laterales, incluso planta de 8 cm. para apoyo embebido superficialmente en zapata de hormigón de 60x30 cm. mediante 1 ud. de tornillo DIN933 M10x100 por pletina; zócalo perimetral realizado en acero corten de 12x3 mm. de sección y longitudes de 2 ud. longitudinales de 8,00 m. y 2 ud. laterales de 0,37 m., soldadas a la estructura mediante dos pletinas metálicas longitudinales de 8.000x30x3 mm.; el asiento se realizará con 3 ud. de lama Geolam (mezcla de polipropileno y resinas de madera) modelo Jumbo o similar de 8.000x150x30 mm., en color gris, instalado con sujeción a la estructura existente mediante tornillería; La parte inferior vertical del banco se forrará perimetralmente con el mismo tipo de lama y 2 ud. longitudinales de 8,00 m. y otras dos laterales de 0,55 m. Todo ello preparado en fábrica, incluso carga, transporte, descarga, colocación con soldadura autógena y posterior lijado para evitar recortes y puntos salientes y colocación. Totalmente terminada e instalada.</t>
  </si>
  <si>
    <t>Ejecución de banco de 4,00 m. de longitud compuesto por estructura de 4 pletinas metálicas de 80x8 mm. de sección y 1,55 m. de desarrollo, según detalle de proyecto, incluso perfil perimetral en "L" 100.50.6 en parte interior de esquinas superiores e inferiores de 4,00 m. de longitud en su parte longitudinal y de 0,55 m. en los laterales, incluso planta de 8 cm. para apoyo embebido superficialmente en zapata de hormigón de 60x30 cm. mediante 1 ud. de tornillo DIN933 M10x100 por pletina; zócalo perimetral realizado en acero corten de 12x3 mm. de sección y longitudes de 2 ud. longitudinales de 4,00 m. y 2 ud. laterales de 0,37 m., soldadas a la estructura mediante dos pletinas metálicas longitudinales de 4.000x30x3 mm.; el asiento se realizará con 3 ud. de lama Geolam (mezcla de polipropileno y resinas de madera) modelo Jumbo o similar de 4.000x150x30 mm., en color gris, instalado con sujeción a la estructura existente mediante tornillería; La parte inferior vertical del banco se forrará perimetralmente con el mismo tipo de lama y 2 ud. longitudinales de 4,00 m. y otras dos laterales de 0,55 m. Todo ello preparado en fábrica, incluso carga, transporte, descarga, colocación con soldadura autógena y posterior lijado para evitar recortes y puntos salientes y colocación. Totalmente terminada e instalada.</t>
  </si>
  <si>
    <t>Ejecución de banco-jardinera de 2,55 m. de longitud compuesto por estructura de 2 pletinas metálicas de 80x8 mm. de sección y 1,55 m. de desarrollo, según detalle de proyecto, incluso perfil perimetral en "L" 100.50.6 en parte interior de esquinas superiores e inferiores de 2,00 m. de longitud en su parte longitudinal y de 0,55 m. en los laterales, incluso planta de 8 cm. para apoyo embebido superficialmente en zapata de hormigón de 60x30 cm. mediante 1 ud. de tornillo DIN933 M10x100 por pletina; 1 ud. de apoya-brazos y respaldo realizado con pletina de acero corten de 80x8 mm. de sección y 1,67 m. de desarrollo según detalle de proyecto y soldado en la parte inferior a la estructura; zócalo perimetral realizado en acero corten de 12x3 mm. de sección y longitudes de 2 ud. longitudinales de 2,39 m. y 2 ud. laterales de 0,37 m., soldadas a la estructura mediante dos pletinas metálicas longitudinales de 2.390x30x3 mm.; el respaldo del banco se realizará con lama Geolam (mezcla de polipropileno y resinas de madera) modelo Jumbo o similar de 2.000x150x30 mm., en color gris, instalado con sujeción a la estructura existente mediante tornillería; el asiento se realizará con 3 ud. del mismo tipo y sección y longitud de lama; La parte inferior vertical del banco y jardinera se forrará perimetralmente con el mismo tipo de lama y 2 ud. longitudinales de 2,55 m. y otras dos laterales de 0,55 m.; La estructura de la jardinera se realizará con un cubo cerrado, salvo en sus partes superior e inferior, salvo pestaña perimetral de 7 cm., realizado con chapa metálica de 8 mm., este cubo será de sección inferior en 15 cm. de altura de 39x39 cm., y el resto hasta 43 cm. de altura en sección 49x49 cm., todo ello forrado con lamas antes definidas y con remate de 7 cm. en el perímetro superior, contrafuerte interior compuesto por redondo de 10 mm. en mitad de la altura y soldado a las paredes de la jardinera en sus dos sentidos; Todo ello preparado en fábrica, incluso carga, transporte, descarga, colocación con soldadura autógena y posterior lijado para evitar recortes y puntos salientes y colocación. Totalmente terminada e instalada.</t>
  </si>
  <si>
    <t>Ejecución de banco-jardinera de 2,55m. de longitud compuesto por estructura de 2 pletinas metálicas de 80x8 mm. de sección y 1,55 m. de desarrollo, según detalle de proyecto, incluso perfil perimetral en "L" 100.50.6 en parte interior de esquinas superiores e inferiores de 2,00 m. de longitud en su parte longitudinal y de 0,55 m. en los laterales, incluso planta de 8 cm. para apoyo embebido superficialmente en zapata de hormigón de 60x30 cm. mediante 1 ud. de tornillo DIN933 M10x100 por pletina; 2 ud. de apoya-brazos y respaldo realizado con pletina de acero corten de 80x8 mm. de sección y 1,67 m. de desarrollo según detalle de proyecto y soldado en la parte inferior a la estructura; zócalo perimetral realizado en acero corten de 12x3 mm. de sección y longitudes de 2 ud. longitudinales de 2,39 m. y 2 ud. laterales de 0,37 m., soldadas a la estructura mediante dos pletinas metálicas longitudinales de 2.390x30x3 mm.; el respaldo del banco se realizará con lama Geolam (mezcla de polipropileno y resinas de madera) modelo Jumbo o similar de 2.000x150x30 mm., en color gris, instalado con sujeción a la estructura existente mediante tornillería; el asiento se realizará con 3 ud. del mismo tipo y sección y longitud de lama; La parte inferior vertical del banco y jardinera se forrará perimetralmente con el mismo tipo de lama y 2 ud. longitudinales de 2,55 m. y otras dos laterales de 0,55 m.; La estructura de la jardinera se realizará con un cubo cerrado, salvo en sus partes superior e inferior, salvo pestaña perimetral de 7 cm., realizado con chapa metálica de 8 mm., este cubo será de sección inferior en 15 cm. de altura de 39x39 cm., y el resto hasta 43 cm. de altura en sección 49x49 cm., todo ello forrado con lamas antes definidas y con remate de 7 cm. en el perímetro superior, contrafuerte interior compuesto por redondo de 10 mm. en mitad de la altura y soldado a las paredes de la jardinera en sus dos sentidos; Todo ello preparado en fábrica, incluso carga, transporte, descarga, colocación con soldadura autógena y posterior lijado para evitar recortes y puntos salientes y colocación. Totalmente terminada e instalada.</t>
  </si>
  <si>
    <t>Ejecución de jardinera compuesta por estructura de cubo cerrado, salvo en sus partes superior e inferior, salvo pestaña perimetral de 7 cm., realizado con chapa metálica de 8 mm., este cubo será de sección inferior en 15 cm. de altura de 39x39 cm., y el resto hasta 43 cm. de altura en sección 49x49 cm., todo ello forrado con lama Geolam (mezcla de polipropileno y resinas de madera) modelo Jumbo o similar de 2.000x150x30 mm., en color gris, instalado con sujeción a la estructura existente mediante tornillería y con remate de 7 cm. en el perímetro superior, contrafuerte interior compuesto por redondo de 10 mm. en mitad de la altura y soldado a las paredes de la jardinera en sus dos sentidos, según detalle de proyecto, incluso planta de 8 cm. para apoyo embebido superficialmente en zapata de hormigón de 60x30 cm. mediante 2 ud. de tornillo DIN933 M10x100 por pletina; zócalo perimetral realizado en acero corten de 12x3 mm. de sección y secciones de 0,37 m., soldadas a la estructura mediante dos pletinas metálicas longitudinales de 370x30x3 mm.; Todo ello preparado en fábrica, incluso carga, transporte, descarga, colocación con soldadura autógena y posterior lijado para evitar recortes y puntos salientes y colocación. Totalmente terminada e instalada.</t>
  </si>
  <si>
    <t>Bidegorri Aizkorri 2</t>
  </si>
  <si>
    <t>Bidegorri Aizkorri 4-12</t>
  </si>
  <si>
    <t>Bidegorri Aizkorri 14</t>
  </si>
  <si>
    <t>Pintado de flecha de tráfico normalizada para bidegorri de 1,00 m. de longitud en señalización horizontal, realizado con pintura en dos componentes, incluso limpieza previa del pavimento. Medida la superficie de paso.</t>
  </si>
  <si>
    <t>Pintado de círculo de 1,50 m. de diámetro y número (30) de 1,50 m. de longitud y ambos en 15 cm. de anchura de trazo en señalización horizontal, realizado con pintura en dos componentes, incluso limpieza previa del pavimento. Medida la superficie de paso.</t>
  </si>
  <si>
    <t>Señal vertical circular de 60 cm. de Ø, S-13, indicativa de "Dirección obligatoria" en aluminio abierto nivel 1, con poste de aluminio de Ø 76 mm. Y 2,50 m. mínimo de altura, formada por picado de solera de baldosa hidráulica y hormigón con retirada de escombro a vertedero autorizado, según indicaciones del MOPU.</t>
  </si>
  <si>
    <t>Señal vertical circular de 60 cm. de Ø, S-13, indicativa de "Carga y descarga" en aluminio abierto nivel 1, con poste de aluminio de Ø 76 mm. Y 2,50 m. mínimo de altura, formada por picado de solera de baldosa hidráulica y hormigón con retirada de escombro a vertedero autorizado, según indicaciones del MOPU.</t>
  </si>
  <si>
    <t>Pintado de bicicleta normalizada para bidegorri de 1,00 m. de longitud en señalización horizontal, realizado con pintura en dos componentes, incluso limpieza previa del pavimento. Medida la superficie de paso.</t>
  </si>
  <si>
    <t>Señal vertical circular de 60 cm. de Ø, S-13, indicativa de "Gune 30" (velocidad máxima 30 km/h) en aluminio abierto nivel 1, con poste de aluminio de Ø 76 mm. Y 2,50 m. mínimo de altura, formada por picado de solera de baldosa hidráulica y hormigón con retirada de escombro a vertedero autorizado, según indicaciones del MOPU.</t>
  </si>
  <si>
    <t>Excavación de zanja de saneamiento, cuando H&gt;0,60 m, en todo tipo de terreno, incluso roca, a mano o a máquina para tubería de PVC o PE y profundidad de rasante inferior de tubo hasta 4,00 m, que incluye parte proporcional de agotamiento, cama y recubrimiento de hormigón HM-20, cinta señalizadora, relleno con material seleccionado  procedente de la excavación y zahorras procedentes de cantera , carga y transporte de sobrantes a lugar de empleo o vertedero y eventual canon de vertido, según SECCION TIPO SAN I, incluso COMPACTACIÓN medida la longitud real.</t>
  </si>
  <si>
    <t>Mod. Villa</t>
  </si>
  <si>
    <t>Mod. Futura</t>
  </si>
  <si>
    <t>AP-Aitzkorri kalea</t>
  </si>
  <si>
    <t>SP-Enparantza</t>
  </si>
  <si>
    <t>SP-Aitzkorri 12</t>
  </si>
  <si>
    <t>Bajantes</t>
  </si>
  <si>
    <t>General</t>
  </si>
  <si>
    <t>Refuerzo de hormigón de tubería DN 250 mm., según detalle indicado en los planos, incluso encofrado y compactación.</t>
  </si>
  <si>
    <t>Refuerzo de hormigón de tubería DN 200 mm., según detalle indicado en los planos, incluso encofrado y compactación.</t>
  </si>
  <si>
    <t>Refuerzo de hormigón de tubería DN 300 mm., según detalle indicado en los planos, incluso encofrado y compactación.</t>
  </si>
  <si>
    <t>Ejecución de dado de hormigón H-250, para instalación de canaleta mod. F150K00R y rejilla nervada de Ulma, con mallazo 15x15x6, con paredes laterales y solera de 15 cm. de espesor, incluso encofrado, desencofrado, vertido, vibrado y curado, según instrucciones de montaje de la empresa Ulma. Totalmente terminado.</t>
  </si>
  <si>
    <t>Suministro e instalación de canal de hormigón polímero de Ulma, mod. F150K00R, ancho exterior 204 mm., ancho interior 150 mm. y altura total 220 mm., para recogida de aguas pluviales, en módulos de 1 m.l. de longitud, perfiles de acero galvanizado para protección lateral, fijación de seguridad en 8 puntos por m.l., y rejilla ranurada simple de acero galvanizado de 15 mm de ancho, y clase de carga hasta D 400, colocado según instrucciones de montaje de la empresa Ulma.</t>
  </si>
  <si>
    <t>SF-General</t>
  </si>
  <si>
    <t>Refuerzo de hormigón de tubería DN 400 mm., según detalle indicado en los planos, incluso encofrado y compactación.</t>
  </si>
  <si>
    <t>Colector reforzado enterrado de PVC rígido (UPVC) de 250 mm. de diámetro exterior y espesor 6,2 mm. (UNE-EN- 1456-SN 4), colocado sobre solera de hormigón HM-10 de 20 cm. de espesor, relleno de hormigón HM-10 hasta 20 cm. por encima del tubo, p.p. de codos, junta elástica bilabial, piezas especiales, conexiones y recibidos en arquetas, pruebas de estanqueidad e inspección con cámara CTV; Realizado según NTE/ISS-48 y según RT de red de baja de Gipuzkoako Ur Kontsortzioa de enero 2013. Medido entre ejes de arquetas.</t>
  </si>
  <si>
    <t>SP-Aitzkorri-315 mm.</t>
  </si>
  <si>
    <t>SP-Aitzkorri-200 mm.</t>
  </si>
  <si>
    <t>SP-Canal</t>
  </si>
  <si>
    <t>URA-General</t>
  </si>
  <si>
    <t>URA-Acometidas</t>
  </si>
  <si>
    <t>URA-2"</t>
  </si>
  <si>
    <t>URA-1"</t>
  </si>
  <si>
    <t>Arqueta de registro de hormigón de dimensiones interiores 40x40 cm. y 1,00 m. de profundidad media, formada por solera de hormigón HM-15 de 15 cm. de espesor, muretes de hormigón HM-17,5 de 15 cm. de espesor armado con mallazo 15.15.5,5; incluso encofrado y desencofrado, pp. de embocaduras y recibido de canalizaciones, incluso marco y tapa de fundición dúctil, colocada con mortero de cemento y superficie peatonal antideslizante, construida según directricess NTE/ISS-51. Medida la unidad terminada.</t>
  </si>
  <si>
    <t>Rejilla-sumidero de dimensiones 40x40 cm., clase C-250, formado por cerco y rejilla de fundición nodular UNE 41-300-87, colocado con mortero de cemento en arqueta existente, incluso conexiones. Medida la unidad terminada.</t>
  </si>
  <si>
    <t>Aizkorri 14</t>
  </si>
  <si>
    <t>Aizkorri 1-3</t>
  </si>
  <si>
    <t>Muro Plaza</t>
  </si>
  <si>
    <t>Muro Aizkorri 1</t>
  </si>
  <si>
    <t>JARDINERIA</t>
  </si>
  <si>
    <t>Formación de césped permanente con mezcla de semillas especiales de 4 especies, incluso cava de las tierras y preparación del terreno, extendido y nivelación de tierra vegetal, refino, siembra, mantillo, abonos, conservación, riegos y primera siega.</t>
  </si>
  <si>
    <t>Suministro, transporte, puesta en obra y extendido en montículo de tierra vegetal seleccionada, desinsectada y exenta de piedras, incluso transporte, colocación en obra y extendido en tongadas de 30 cm. y compactado con pisón mecánico ligero, nivelación y refino.</t>
  </si>
  <si>
    <t>Enparantza</t>
  </si>
  <si>
    <t>SF-General 250 mm.</t>
  </si>
  <si>
    <t>SP-General 315 mm.</t>
  </si>
  <si>
    <t>SP-General 200 mm.</t>
  </si>
  <si>
    <t>Jardín Patricio Etxeberria</t>
  </si>
  <si>
    <t>Jardín-Enparantza</t>
  </si>
  <si>
    <t>Iberdrola</t>
  </si>
  <si>
    <t>Naturgas</t>
  </si>
  <si>
    <t>Euskaltel</t>
  </si>
  <si>
    <t>Acera-Kale Nagusia</t>
  </si>
  <si>
    <t>Bidegorri-Aizkorri 2</t>
  </si>
  <si>
    <t>Bidegorri-Aizkorri 4-12</t>
  </si>
  <si>
    <t>Vial-Iglesia</t>
  </si>
  <si>
    <t>Carga Descatga-Iglesia</t>
  </si>
  <si>
    <t>Vial-Enparantza</t>
  </si>
  <si>
    <t>Aizkorri 3</t>
  </si>
  <si>
    <t>Remates Kale Nagusia</t>
  </si>
  <si>
    <t>Remates Aizkorri 14-3</t>
  </si>
  <si>
    <t>Pavimento de calzada formado por riego de imprimación de 1,5 kg/m² de emulsión bituminosa, capa de 7 cm. de espesor de aglomerado asfáltico en caliente G-20 de árido calizo, riego de adherencia de 1,5 kg/m² de emulsión asfáltica, capa de rodadura de 6 cm. de espesor de aglomerado asfáltico en caliente S-12 de árido calizo, extendido y compactado por medios mecánicos según cotas y pendiente de proyecto, incluso p.p. de limpieza de la base; Realizado según PG-3 del MOPU. Medida la superficie ejecutada.</t>
  </si>
  <si>
    <t>Vial Iglesia</t>
  </si>
  <si>
    <t>Vial Enparantza</t>
  </si>
  <si>
    <t>Aizkorri 14-16</t>
  </si>
  <si>
    <t>Suministro y colocación de losas de piedra caliza igual a la existente en los alrededores y dimensiones de 40x40x10, colocado sobre la base de 20 cm. de hormigón armado, colocación a mata junta con una mezcla de cemento y agua para mejorar la adherencia, presionando pieza a pieza y totalmente apoyadas sobre el mortero de agarre de dosificación blanda con cono de Abrams 4-6, de 380 kg/m³ (1/4) de dosificación mínima y empleando cordeles de referencia. Medida la superficie ejecutada.</t>
  </si>
  <si>
    <t>Entrada Enparantza</t>
  </si>
  <si>
    <t>Pavimento de Bidegorri formado por riego de imprimación de 1,5 kg/m² de emulsión bituminosa, capa de 7 cm. de espesor de aglomerado asfáltico en caliente G-20 de árido calizo, riego de adherencia de 1,5 kg/m² de emulsión asfáltica, capa de rodadura de 5 cm. de espesor de aglomerado asfáltico en caliente S-12 de árido calizo coloreado en rojo , extendido y compactado por medios mecánicos según cotas y pendiente de proyecto, incluso p.p. de limpieza de la base; Realizado según PG-3 del MOPU. Medida la superficie ejecutada.</t>
  </si>
  <si>
    <t>Frente Enparantza</t>
  </si>
  <si>
    <t>Ejecución de jardineras de acero corten según planos de detalle compuestos por base de hormigón armado de 20x50 cm. con mallazo 5.5.20; y relleno de grava de 20 cm. de altura; chapa de acero corten de 8 mm. de espesor formada por 2 pestañas laterales en su parte inferior, corridas, de apoyo de 10 cm. en la base de hormigón y sujetas a la base de hormigón con split cada 60 cm.; 2 laterales corridos visto, de 53 cm. de altura total, separados con contrafuertes de redondos de 10 mm. c/ 30 cm. en mitad de la altura y; 2 pestañas superiores de 10 cm. girada hacia el interior, todo ello preparado en fábrica, incluso carga, transporte, descarga, colocación con soldadura autógena y posterior lijado para evitar recortes y puntos salientes y colocación. Totalmente terminada e instalada.</t>
  </si>
  <si>
    <t>Ml</t>
  </si>
  <si>
    <t>Colector fecales</t>
  </si>
  <si>
    <t>Suministro, transporte, puesta en obra y extendido de todo-uno, incluso extendido y nivelado según cotas y pendientes de proyecto, regado y compactado al 95 % proctor normal. Medida la superficie ejecutada.</t>
  </si>
  <si>
    <t>ENERGIA ELECTRICA</t>
  </si>
  <si>
    <t>GESTION DE RESIDUOS</t>
  </si>
  <si>
    <t>TOTAL PRESUPUESTO EJECUCIÓN POR CONTRATA</t>
  </si>
  <si>
    <t>TOTAL PRESUPUESTO GENERAL</t>
  </si>
  <si>
    <t>Legazpin, 2014ko maiatza</t>
  </si>
  <si>
    <t>SANEAMIENTO FECALES (Gipuzkoako Urak)</t>
  </si>
  <si>
    <t>Gestión de residuos conforme el Estudio de gestión deresiduos</t>
  </si>
  <si>
    <t>Reposición de la instalación de energía eléctrica incluyendo excavación, reposición de tuberías, notificación a la empresa suministradora y pago de canon o multa por cortes imprevistos, relleno de zanjas, todo ello cumpliendo normativa de seguridad laboral y medios mecánicos y auxiliares necesarios para ello. Totalmente acabada.</t>
  </si>
  <si>
    <t>Aizkorr1 3</t>
  </si>
  <si>
    <t>TELEFONÍA</t>
  </si>
  <si>
    <t>Canalización enterrado para instalación de telefonía realizada con tubo de PVC de presión 4 atmósferas (UNE 53112) de 160 mm. de diámetro y 3,3 mm. de espesor, colocada a profundidad señalada en proyecto sobre solera de hormigón HM-12,5 de 5 cm. de espesor, relleno de hormigón HM-12,5 hasta 10 cm. por encima del tubo, incluso p.p. de juntas, derivaciones, piezas especiales, entronque y recibido en arquetas; construida según norma. Medida la longitud ejecutada.</t>
  </si>
  <si>
    <t>Canalización enterrado para instalación de telefonía realizada con tubo de PVC de presión 4 atmósferas (UNE 53112) de 110 mm. de diámetro y 2,2 mm. de espesor, colocada a profundidad señalada en proyecto sobre solera de hormigón HM-12,5 de 5 cm. de espesor, relleno de hormigón HM-12,5 hasta 10 cm. por encima del tubo, incluso p.p. de juntas, derivaciones, piezas especiales, entronque y recibido en arquetas; construida según norma. Medida la longitud ejecutada.</t>
  </si>
  <si>
    <t>Canalización para instalación de telefonía con tubo galvanizado de 32" en subida a fachadas de presión 4 atmósferas (UNE 53112) de 110 mm. de diámetro y 2,2 mm. de espesor, colocada a profundidad señalada en proyecto, incluso p.p. de juntas, derivaciones, piezas especiales, entronque y recibido en arquetas; construida según norma. Medida la longitud ejecutada.</t>
  </si>
  <si>
    <t>Circuito de telefonía enterrado instalado según especificaciones técnicas de la empresa Telefónica, colocado en tubo de PVC existente, incluso empalmes, conexiones, piezas especiales, cinta vulcanizada, pequeño material y señalización; realizado según Reglamento. Medida la longitud terminada.</t>
  </si>
  <si>
    <t>Arqueta tipo "H", según detalles de la empresa Telefónica, formada por solera de hormigón HM-15 de 15 cm. de espesor, muretes de hormigón HM-17,5 de 15 cm. de espesor, armado con mallazo 15.15.5,5, incluso encofrado y desencofrado, p,.p. de embocaduras y recibido de canalizaciones, incluso registro formado por cerco angular, tapa y chapa con el el logo Telefónica, junta elástica entre tapa y marco, pintado o galvanizado con superficie peatonal antideslizante, colocado con mortero de cemento en arqueta; Construida según directrices de Telefónica. Medida la unidad terminada.</t>
  </si>
  <si>
    <t>Desmontado y retirada de líneas de telefonía, cajas de derivación, etc., situadas en fachadas y en aéreo, tanto vertical como horizontal, incluido carga, transporte a vertedero autorizado, canon ECORAAE. Totalmente terminado.</t>
  </si>
  <si>
    <t>GAS NATURAL</t>
  </si>
  <si>
    <t>Reposición de la instalación de gas natural incluyendo excavación, reposición de tuberías, notificación a la empresa suministradora y pago de canon o multa por cortes imprevistos, relleno de zanjas, todo ello cumpliendo normativa de seguridad laboral y medios mecánicos y auxiliares necesarios para ello. Totalmente acabada.</t>
  </si>
  <si>
    <t>Reposición de la instalación de Euskaltel incluyendo excavación, reposición de tuberías, notificación a la empresa suministradora y pago de canon o multa por cortes imprevistos, relleno de zanjas, todo ello cumpliendo normativa de seguridad laboral y medios mecánicos y auxiliares necesarios para ello. Totalmente acabada.</t>
  </si>
  <si>
    <t>EUSKALTEL</t>
  </si>
  <si>
    <t>SEGURIDAD Y SALUD</t>
  </si>
  <si>
    <t>Instalación completa incluyendo excavación y cimentación de punto de luz simple de 4,50 m. de altura a elegir por la dirección facultativa en tecnología LED, compuesto por: Columna de 4,50 m. y luminaria LED con Tª de color 4.000ºK (blanco neutro), grupo óptico de tecnología LED, con equipo electrónico, IP66, pintado según directrices de la dirección facultativa, medios auxiliares, canon ECORAAE de luminaria y lámpara. Cumpliendo normativa de seguridad laboral y medios mecánicos y auxiliares necesarios para ello. Totalmente instalada.</t>
  </si>
  <si>
    <t>Alumbrado Público</t>
  </si>
  <si>
    <t>MOBILIARIO URBANO</t>
  </si>
  <si>
    <t xml:space="preserve">Suministro y colocación de bolardo escamoteable eléctricamente de 0,80 m. de altura y 30 cm. de diámetro, realizado en fundición de hierro pintada en oxiron negro forja, atornillado con tornillos inoxidables de 20 cm y 15 cm de anchura, totalmente instalado.
</t>
  </si>
  <si>
    <t>Pintado de linea discontinua de 50 cm. de longitud en señalización horizontal de bidegorri, de 10 cm. de anchura, realizado con pintura en dos componentes, incluso limpieza previa del pavimento. Medida la superficie de paso.</t>
  </si>
  <si>
    <t>Patricio Etxeberria 1-Aizkorri 2</t>
  </si>
  <si>
    <t>Suministro y colocación de solado de adoquín de la empresa Adybor S.A. Grupo Ruiz en su gama Augusta para uso peatonal  y áreas sometidas a tráfico de vehículos, de dimensiones de 16x16x7 en color a elegir por la propiedad, colocado sobre la base de 15 cm. de hormigón armado, incluso ejecución de bordes de confinamiento 6 cm. por debajo del plano inferior de los adoquines ya colocados, capa de nivelación de 4 cm. en árido con granulometría entre 2 y 6 mm., procedente de machaqueo, limpio, poco fino y libre de elementos contaminantes, extendido uniformemente y reglado 2 veces con rieles directamente sobre la base y una 3ª como enrasadora del árido, sin ser pisado, y colocación de adoquines de atrás hacia adelante mezclando adoquines de varios pallets en colores a definir por la propiedad, sin pisar el lecho de asiento y empleando cordeles de referencia y separando adoquines y bordes de confinamiento 2 mm., con reajustes antes del sellado con arena, posterior extendido con arena fina lavada y secas, sin exceso de finos, sobre el pavimento introduciendo en las juntas mediante barrido y posterior compactado mediante vibrado del pavimento en sentido ascendente y tansversal respecto a la pendiente el mismo día de la colocación y limpieza final mediante barrido sin agua. Medida la superficie ejecutada.</t>
  </si>
  <si>
    <t>Desmontado de farolas de 6,50 m. de altura, incluso desmontado de la parte eléctrica e instalación de acometida y p.p. de aprovechamiento de los aparatos y cableado, incluso acopio en obra para su posterior utilización en nueva ubicación</t>
  </si>
  <si>
    <t>Colector enterrado de PVC rígido (UPVC) de 315 mm. de diámetro exterior y espesor 7,7 mm. (UNE 53332), colocado sobre solera de hormigón HM-10 de 10 cm. de espesor, relleno de arena hasta 20 cm. por encima del tubo, p.p. de codos, junta elástica bilabial, piezas especiales, conexiones y recibidos en arquetas, pruebas de estanqueidad e inspección con cámara CTV; Realizado según NTE/ISS-46. Medido entre ejes de arquetas.</t>
  </si>
  <si>
    <t>Suministro y colocación  de adoquin prefabricado de hormigón de 20x10x6 cms en cenefa sobre cama de arena mezclada con cemento 30/70 de 4 cms incluso regado, rejunteadfo, limpieza, nivelado y compactaciones</t>
  </si>
  <si>
    <t>Fresado de pintura de líneas de 10 cm. de anchura con doble componente en asfalto correspondiente al bidegorri, incluso desmontado y apilado durante la obra de separadores de plástico horintales y sus tornillos para posterior colocación de los mismos.</t>
  </si>
  <si>
    <t>Aizkorri</t>
  </si>
  <si>
    <t>Iglesia-Kale Nagusia 2</t>
  </si>
  <si>
    <t xml:space="preserve">Suministro y colocación de marco y tapa de fundición de Ø 65 cm., clase D-400, completamente terminado.
</t>
  </si>
  <si>
    <t>Base de hormigón HM/20 para soleras en calzadas y aceras, vibrado y curado, incluso parte proporcional de corte de juntas de dilatación.</t>
  </si>
  <si>
    <t>Instalación completa incluyendo excavación y cimentación de punto de luz de 6,00 m. de altura de la marca Carandini, Luminaria Carandini PCN-250/GC-A L094, con placa de 63 LED en fundición de aluminio con tornillería de acero inoxidable AISI 304 con cierre y parte superior en fundición de aluminio, equipada con fuente de luz asimétrica, Tº de color 4.000ºK (blanco neutro), grupo óptico de tecnología LED, con equipo electrónico Carandini PCN-250/GC-A L094, IP66, incluso columnas de Carandini Pechina PNC-6/S (simple) con base en fundición de hierro, fuste y brazos en hierro galvanizado, adorno de chapa en hierro galvanizado y pintado igual a las actualmente existentes en la zona, medios auxiliares, canon ECORAAE de luminaria y lámpara. Cumpliendo normativa de seguridad laboral y medios mecánicos y auxiliares necesarios para ello. Totalmente instalada.</t>
  </si>
  <si>
    <t>Suministro e instalación de sistema de riego por goteo para jardines mediante agua potable del municipio, según documentación gráfica, compuesta por tubería de polietileno de 1/2" para goteo, instalación de equipos apropiados para el sistema en 6 conexiones o puntos, todo ello soterrado, instalado y con pruebas de funcionamiento realizado.</t>
  </si>
  <si>
    <t>Instalación completa incluyendo excavación y cimentación de punto de luz doble de 4,50 m. de altura a elegir por la dirección facultativa en tecnología LED, compuesto por: Columna de 4,50 m. y doble luminaria LED con Tª de color 4.000ºK (blanco neutro), grupo óptico de tecnología LED, con equipo electrónico, IP66, pintado según directrices de la dirección facultativa, medios auxiliares, canon ECORAAE de luminaria y lámpara. Cumpliendo normativa de seguridad laboral y medios mecánicos y auxiliares necesarios para ello. Totalmente instalada.</t>
  </si>
  <si>
    <t xml:space="preserve">Colocación de bolardos de 0,80 m. de altura y 30 cm. de diámetro, realizado en fundición de hierro pintada en oxiron negro forja, atornillado con tornillos inoxidables de 20 cm. y 15 cm. de anchura, totalmente instalado.
</t>
  </si>
  <si>
    <t>Plaza</t>
  </si>
  <si>
    <t>Frente Iglesia</t>
  </si>
  <si>
    <t>CARPINTERIA METALICA</t>
  </si>
  <si>
    <t>Suministro y colocación de barandilla realizada con material suministrado por la propiedad procedente de la Ferrería de Mirandaola, de hierro, formado por postes instalados con la parte más estrecha en dado de hormigón H-175 de 40x40x40 cm., y la parte más ancha vista, inclinados según documentación gráfica, incluso perforación de 5 mm. en toda su parte superior más ancha y alambre de aluminio de 5 mm. en toda su longitud y pasante por los agujeros indicados en los postes, anclajes a solera, incluso p.p. de material de agarre y colocación. Construida según NTE/FDB-3.</t>
  </si>
  <si>
    <t>Aizkorri 1</t>
  </si>
  <si>
    <t>Desmontado de farolas de 9 m. de altura, incluso desmontado de la parte eléctrica e instalación de acometida y p.p. de aprovechamiento de los aparatos y cableado.</t>
  </si>
  <si>
    <t>Arqueta a pie de bajante de dimensiones 40x40 cm. y 1,00 m. de profundidad media, formada por solera de hormigón HM-15 de 15 cm. de espesor, muretes de hormigón HM-17,5 de 15 cm. de espesor, armado con mallazo 15.15.5,5, incluso encofrado y desencofrado, dado de hormigón, codo de 200 mm. de diámetro interior, p,.p. de embocaduras y recibido de canalizaciones, registro formado por cerco angular 50.50.5, tapa de 40x40 cm. con angular 45.45.5 y chapa estriada de 4/6 mm. de espesor con orificios de apertura, pintado o galvanizado, colocado con mortero de cemento en arqueta; Construida según directrices NTE/ISS-50 y según RT de red de baja de Gipuzkoako Ur Kontsortzioa de enero 2013. Medida la unidad terminada.</t>
  </si>
  <si>
    <t>Colector enterrado de PVC rígido (UPVC) de 200 mm. de diámetro exterior y espesor 7,7 mm. (UNE 53332), colocado sobre solera de hormigón HM-10 de 10 cm. de espesor, relleno de arena hasta 20 cm. por encima del tubo, p.p. de codos, junta elástica bilabial, piezas especiales, conexiones y recibidos en arquetas, prueba de estanqueidad e inspección con cámara CTV; Realizado según NTE/ISS-46. Medido entre ejes de arquetas.</t>
  </si>
  <si>
    <t>descripción</t>
  </si>
  <si>
    <t>M.l.</t>
  </si>
  <si>
    <t>M³</t>
  </si>
  <si>
    <t>M²</t>
  </si>
  <si>
    <t>cód</t>
  </si>
  <si>
    <t>Ud.</t>
  </si>
  <si>
    <t>uni</t>
  </si>
  <si>
    <t xml:space="preserve">  nº</t>
  </si>
  <si>
    <t>largo</t>
  </si>
  <si>
    <t>ancho</t>
  </si>
  <si>
    <t>alto</t>
  </si>
  <si>
    <t>parcial</t>
  </si>
  <si>
    <t>medición</t>
  </si>
  <si>
    <t xml:space="preserve">precio </t>
  </si>
  <si>
    <t>total</t>
  </si>
  <si>
    <t>uni.</t>
  </si>
  <si>
    <t>unitario</t>
  </si>
  <si>
    <t>DEMOLICIONES</t>
  </si>
  <si>
    <t>DESMONTADOS</t>
  </si>
  <si>
    <t>ALBAÑILERIA</t>
  </si>
  <si>
    <t>I.V.A.</t>
  </si>
  <si>
    <t>Rigola de hormigón "in situ", de 30 cm. de anchura y 10 cm. de espesor medio, construida con hormigón HM-15 según pendientes de proyecto, p.p. de colocación de rastreles, insluso alisado de la superficie y limpieza. Medida la longitud ejecutada.</t>
  </si>
  <si>
    <t>AGUA POTABLE</t>
  </si>
  <si>
    <t>Suministro e instalación de cinta de polietileno de 15 cm. de ancho y 1 mm. de espesor, en color amarillo, con resistencia mínima a la tracción de 100 kg/cm² en sección longitudinal y 30 kg/cm² en sección transversal, incluso inscripción en color rojo de "¡ATENCION! URA", y dibujo representativo de esta leyenda y escudo del Ayuntamiento de Legazpi.</t>
  </si>
  <si>
    <t>ALUMBRADO PUBLICO</t>
  </si>
  <si>
    <t>SEÑALIZACIÓN</t>
  </si>
  <si>
    <t>SEÑALIZACION</t>
  </si>
  <si>
    <t>Bidegorri</t>
  </si>
  <si>
    <t>URA-Jardines</t>
  </si>
  <si>
    <t>Arqueta para contador hasta DN 20 en pavimento de hormigón de dimensiones interiores 80x80 cm. y 1,00 m. de profundidad media, formada por solera de hormigón HM-15 de 15 cm. de espesor, muretes de hormigón HM-17,5 de 15 cm. de espesor armado con mallazo 15.15.5,5; incluso encofrado y desencofrado, pp. de embocaduras y recibido de canalizaciones, incluso marco y tapa de fundición dúctil rellenable, colocada con mortero de cemento y superficie peatonal antideslizante, construida según directrices NTE/IFA-24 y según RT de red de baja de Gipuzkoako Ur Kontsortzioa de enero 2013. Medida la unidad terminada.</t>
  </si>
  <si>
    <t>Riego jardines</t>
  </si>
  <si>
    <t>TE de fundición dúctil enchufe-enchufe-brida de diámetro 100 mm., con salida de diámetro 32 mm., PN 16, revestimiento exterior e interior según norma UNE EN 545, incluso p.p. de juntas, tornillos de acero inoxidable, montaje, pruebas y desinfección, según RT de red de baja de Gipuzkoako Ur Kontsortzioa de enero 2013. Totalmente instalada.</t>
  </si>
  <si>
    <t>SP-Aitzkorri-Acometidas</t>
  </si>
  <si>
    <t>Iglesia</t>
  </si>
  <si>
    <t>SP-Aitzkorri 4-12</t>
  </si>
  <si>
    <t>SP-Aitzkorri Enparantza</t>
  </si>
  <si>
    <t>Saneamiento pluviales</t>
  </si>
  <si>
    <t>AP-Iglesia-Aitzkorri kalea 12</t>
  </si>
  <si>
    <t>AP-Iglesia-Aitzkorri kalea 2</t>
  </si>
  <si>
    <t>AP-Iglesia-Kale Nagusia 2</t>
  </si>
  <si>
    <t>AP-Iglesia-Pivote</t>
  </si>
  <si>
    <t>AP-Aitzkorri kalea 1-Nagusia 1</t>
  </si>
  <si>
    <t>AP-Aitzkorri kalea 14</t>
  </si>
  <si>
    <t>Bordillo jardín prefabricado de hormigón de 10 cm. de anchura y 20 de altura, tomado con hormigón HM-15 y colocado a como lseparación con zonas verdes, biselado en aristas, p.p. de rejuntado con mortero de cemento 1:1 y limpieza; Realizado según NTE/RSR-28. Medida la longitud ejecutada.</t>
  </si>
  <si>
    <t>SANEAMIENTO PLUVIALES</t>
  </si>
  <si>
    <t>SANEAMIENTO FECALES</t>
  </si>
  <si>
    <t>Desmontado de farolas de 4 m., incluso desmontado de la parte eléctrica e instalación de acometida y p.p. de aprovechamiento de los aparatos y cableado.</t>
  </si>
  <si>
    <t>Suministro y colocación de barandilla de acero inoxidable de 1,00 m. de altura, de alumino anonizado en su color 15 micras, formado por bastidor doble barandado en tubo 50.50.2 mm., entrepaño de barrotes en tubo 50.30.2 mm. cada 10 cm. y anclajes a solera, incluso p.p. de material de agarre y colocación. Construida según NTE/FDB-3.</t>
  </si>
  <si>
    <t>Desmontado de barandado sobre acera, de 0,90 m. de altura, incluso retirada a vertedero incluyendo carga, transporte, descarga y canon de vertido. Medida la longitud inicial.</t>
  </si>
  <si>
    <t>Barandado escaleras</t>
  </si>
  <si>
    <t>Aizkorri 2</t>
  </si>
  <si>
    <t>Canalización para instalación eléctrica con tubo de PVC de presión 4 atmósferas (UNE 53112) de 110 mm. de diámetro y 2,2 mm. de espesor, colocada a profundidad señalada en proyecto, incluso p.p. de juntas, derivaciones, piezas especiales, entronque y recibido en arquetas; construida según norma REBT. Medida la longitud ejecutada.</t>
  </si>
  <si>
    <t>Circuito eléctrico enterrado instalado con cable de cobre RZ de ID de aluminio de 4 x 6 mm²+TT de 16 mm², colocado en tubo de PVC existente, incluso empalmes, conexiones, piezas especiales, cinta vulcanizada, pequeño material y señalización; realizado según REBT. Medida la longitud terminada.</t>
  </si>
  <si>
    <t>Arqueta de registro de alumbrado público de 50 x 50 cm. y 1,50 m. de profundidad, formada por solera de hormigón en masa HM-15 de 15 cm. de espesor con formación de pendientes y desagüe central, paredes de hormigón de 15 cm., armado con acero redondo 8 c/15 cm., formación de medias cañas en aristas, p.p. de embocaduras y recibido de canalizaciones; Realizada según normas de la compañía suministradora. Medida la unidad terminada.</t>
  </si>
  <si>
    <t>Registro formado por cerco y tapa de fundición reforzado para paso de vehículos, de 50 x 50 cm. de dimensiones exteriores, rellenable, colocado con mortero de cemento en arqueta existente. Medida la unidad terminada.</t>
  </si>
  <si>
    <t>Puesta a tierra formada por placa de cobre desnudo de 3 mm. de espesor, colocada en base de carbón triturado de 50 cm. a 2,00 m. de profundidad, incluso conexiones. Construida según REBT. Medida la unidad terminada.</t>
  </si>
  <si>
    <t>Colector enterrado de PVC rígido (UPVC) de 400 mm. de diámetro exterior y espesor 9,8 mm. (UNE-EN-1456-SN-4), color teja, colocado sobre solera de arena de 20 cm. de espesor, recubrición con arena de cantera hasta 15 cm. desde la generatriz exterior, p.p. de codos, junta elástica bilabial, piezas especiales, conexiones y recibidos en arquetas, pruebas de estanqueidad e inspección con cámara CTV; Realizado según NTE/ISS-46 y según Ordenanza reguladora del servicio del ciclo integral del agua del Consorciop de Aguas de Gipuzkoa de 2014 (BOG de 23 de diciembre de 2013). Medido entre ejes de arquetas.</t>
  </si>
  <si>
    <t>Colector enterrado de PVC rígido (UPVC) de 315 mm. de diámetro exterior y espesor 7,7 mm. (UNE-EN-1456-SN-4), color teja, colocado sobre solera de arena de 20 cm. de espesor, recubrición con arena de cantera hasta 15 cm. desde la generatriz exterior, p.p. de codos, junta elástica bilabial, piezas especiales, conexiones y recibidos en arquetas, pruebas de estanqueidad e inspección con cámara CTV; Realizado según NTE/ISS-46 y según Ordenanza reguladora del servicio del ciclo integral del agua del Consorciop de Aguas de Gipuzkoa de 2014 (BOG de 23 de diciembre de 2013). Medido entre ejes de arquetas.</t>
  </si>
  <si>
    <t>Refuerzo de hormigón de tubería DN 315 mm., según detalle indicado en los planos, incluso encofrado y compactación.</t>
  </si>
  <si>
    <t xml:space="preserve">Pozo de registro prefabricado de diámetro interior 1,20 m., con base prefabricada, alzados con anillos de hormigón armado y cono o losa de reducción a 0,65 m., de profundidad menor de 2,00 m., incluso excavación, hormigón de relleno, juntas de estanqueidad entre elementos, pates, marco y tapa de fundición reforzada para paso de vehículos pesados, de 4/6 mm. de espesor con orificios de apertura, pintado o galvanizado con superficie peatonal antideslizante, p.p. de embocaduras y recibido de canalizaciones; Construida según directrices NTE/ISS-50 y según Ordenanza reguladora del servicio del ciclo integral del agua del Consorciop de Aguas de Gipuzkoa de 2014 (BOG de 23 de diciembre de 2013). Medida la unidad terminada.
</t>
  </si>
  <si>
    <t xml:space="preserve">Suministro y colocación de marco y tapa de fundición de Ø 65 cm., clase D-400, completamente terminada.
</t>
  </si>
  <si>
    <t>SANEAMIENTO FECALES - Gipuzkoako Urak</t>
  </si>
  <si>
    <t>SANEAMIENTO FECALES _ Gipuzkoako Urak</t>
  </si>
  <si>
    <t xml:space="preserve">Demolición de hormigón con medios mecánicos, de cualquier tipo, dimensión y profundidad, incluso carga y transporte de productos sobrantes a vertedero y canon de vertido.
</t>
  </si>
  <si>
    <t xml:space="preserve">Demolición de hormigón con medios manuales, de cualquier tipo, dimensión y profundidad, incluso carga y transporte de productos sobrantes a vertedero y canon de vertido.
</t>
  </si>
  <si>
    <t xml:space="preserve">Demolición de obras de fábrica de ladrillo, incluso carga y transporte de productos sobrantes a vertedero y canon de vertido.
</t>
  </si>
  <si>
    <t xml:space="preserve">Arranque de baldosa hidraúlica, incluso carga y transporte de productos sobrantes a vertedero y canon de vertido.
</t>
  </si>
  <si>
    <t xml:space="preserve">Arranque de bordillo de todo tipo, incluso base de hormigón, carga y transporte de productos sobrantes a vertedero y canon de vertido.
</t>
  </si>
  <si>
    <t xml:space="preserve">Arranque de cuneta, incluso base de hormigón, carga y transporte de productos sobrantes a vertedero y canon de vertido.
</t>
  </si>
  <si>
    <t xml:space="preserve">Demolición de aglomerado asfáltico, incluso p.p. de precortes, carga y transporte de productos sobrantes a vertedero y canon de vertido.
</t>
  </si>
  <si>
    <t>Cruce interior de regata que comprende apertura de catas, nivelación, calado de la estructura de encauzamiento, colocación de la conducción en el interior de otra de fundición nodular clase 7, DN 450 (incluida), soportes, hormigonado de los alzados,.. etc., carga y transporte de sobrantes a lugar de empleo o vertedero y eventual canon de vertido.</t>
  </si>
  <si>
    <t>Colector de PVC rígido, color TEJA, de 400 mm. de diámetro (UNE-EN 1456 - SN 4), incluso p.p. de codos, junta elástica bilabial, piezas especiales, conexiones,....colocada y probada.</t>
  </si>
  <si>
    <t xml:space="preserve">Bordillo de 15 x 25 cm., de hormigón prefabricado con base de hormigón de resistencia mínima a compresión de 20 Mpa, colocado en obra.
</t>
  </si>
  <si>
    <t xml:space="preserve">Cuneta de hormigón HM-25, realizada "in situ" y lucida con lechada de cemento, de entre 30 y 40 cms. de ancho, incluso excavación para la nueva cuneta, encofrado, vertido y vibrado del hormigón, nivelación a la cota exigida, desencofrado y cuantas operaciones sean necesarias para una correcta ejecución de la unidad
</t>
  </si>
  <si>
    <t xml:space="preserve">Acondicionamiento de arqueta de registro existente, incluso conexiones, demoliciones, agotamiento, obra de tierra y fábrica, totalmente terminada y en funcionamiento.
</t>
  </si>
  <si>
    <t xml:space="preserve">Pozo de regustro de diámetro 1,20 m., prefabricado, con base prefabricada, alzados con anillos de hormigón armado y cono de reducción a Ø 65, mayor de 2,00 m. de profundidad, incluso excavación,
hormigón de relleno, pates, marco y tapa de fundición dúctil normalizada (D-400), completamente terminado.
</t>
  </si>
  <si>
    <t>Sub-base granular, incluso suministro del material, extendido, riego y compactación al 
97% del P.M.</t>
  </si>
  <si>
    <t>Base de zahorra artificial, incluso suministro del material, extendido, riego y compactación al 
100% del P.M.</t>
  </si>
  <si>
    <t>Riego de imprimación con betún fluidificado, incluso barrido de la superficie.</t>
  </si>
  <si>
    <t>Riego de adherencia con emulsión asfáltica, incluso barrido de la superficie.</t>
  </si>
  <si>
    <t>Firme de aglomerado asfáltico en caliente colocado en obra en capa intermedia, tipo G-20, extendido y compactado.</t>
  </si>
  <si>
    <t>Firme de aglomerado asfáltico en caliente colocado en obra en capa de rodadura con árido ofítico, tipo S-12, extendido y compactado.</t>
  </si>
  <si>
    <t>Base de hormigón para soleras en calzadas y aceras, vibrado y curado, incluso p.p. de corte de juntas de dilatación.</t>
  </si>
  <si>
    <t>Hormigón de relleno HM-20 para protección de tuberías en zanjas de profundidades comprendidas entre 1,30 m. y 5,00 m., por encima de la tubería, colocado y vibrado.</t>
  </si>
  <si>
    <t>Pavimento de baldosa hidraúlica, recibida con mortero de cemento M-45 dosificación 1:6 de 3cm de espesor. Incluso parte proporcional de baldosa de tacos que cumpla las Normas Técnicas de Accesibilidad en delimitación de pasos rebajados para peatones,  cortes, rejunteado, piezas de remate, colocación, enlechado, limpieza y recibido de marcos y tapas de arquetas y arreglo de los fallos que queden en las fachadas por los cambios de pendiente que se produzcan. Medida la superficie realmente ejecutada. Realizado segun NTE/RSR-7.  Medida la unidad realmente ejecutada.</t>
  </si>
  <si>
    <t>P.A.</t>
  </si>
  <si>
    <t>Imprevistos y otros.</t>
  </si>
  <si>
    <t>SF-General 315-250 mm.</t>
  </si>
  <si>
    <t>SF-General 315-400 mm.</t>
  </si>
  <si>
    <t>SF-Acometidas</t>
  </si>
  <si>
    <t>Corte y desmontado de señales actuales, incluso carga, transporte, descarga en almacén municipal.</t>
  </si>
  <si>
    <t>Demolición mecánica de muro de hormigón armado de 1,00 m. de altura y 40 cm. de espesor, actualmente forrado con placa de piedra caliza de 2-3 cm. de espesor, incluso placa de remate, p.p. de zapata hasta 30 cm. de profundidad, y corte en vertical hacia la plaza adecuado a las juntas de estas placas de piedra caliza. Medido el volumen ejecutado.</t>
  </si>
  <si>
    <t>Tala de árboles actuales de cualquier diámetro, extracción de tocón, incluso carga, transporte a vertedero autorizado, descarga, operaciones auxiliares necesarias y canon de vertido. Totalmente eliminado.</t>
  </si>
  <si>
    <t>Excavación a cielo abierto en tierras de consistencia media realizada con medios mecánicos, medidas sobre perfil, incluso limpieza, carga y transporte vertedero o lugar de empleo y canon de vertido de los matriales sobrantes.</t>
  </si>
  <si>
    <t>M.L.</t>
  </si>
  <si>
    <t xml:space="preserve">Demolición mecánica de pavimento de losas de piedra natural, baldosa hidráulica, p.p. de solera de hormigón, bordillos, arquetas, sumideros y canalizaciones, hasta terreno natural, incluso carga y transporte de productos sobrantes a vertedero y canon de vertido. Medida la superficie ejecutada. 
</t>
  </si>
  <si>
    <t xml:space="preserve">Demolición mecánica de pavimento de aglomerado asfáltico u hormigón, incluso p.p. de capa de afirmado, bordillos, arquetas, sumideros, precortes, incluso carga y transporte de productos sobrantes a vertedero y canon de vertido. Medida la superficie ejecutada.
</t>
  </si>
  <si>
    <t>Seguridad y salud compuesta por 7 ud. de cascos, 7 ud. de pares de gafa antipolvo y anti-impacto, 3 ud. de mascarillas respiración antipolvo, 3 ud. de protector auditivo, 1,00 ud. de cinturón de seguridad antivibratorio, 7 ud. de monos de trabajo, 7 ud. de impermeables, 7 ud. de pares de guantes de goma finos, 7 ud. de par de guantes de cuero, 7 ud. de pares de botas de goma con refuerzo en punta de distintas numeraciones, 7 pares de botas altas con protección en punta de distintas numeraciones, 7 petos de alta visibilidad, 7 chubasqueros de alta visibilidad, una caseta de 30 m² de superficie para vestuario, aseos y duchas en alquiler para 5 meses de obra, incluso tomas de agua y saneamiento, una caseta de 30 m² para comedor en alquiler para 5 meses de obra, una caseta de 20 m² para la dirección de obra en alquiler para 5 meses de obra, 7 taquillas individuales, limpieza, alquiler, puesta a tierra, interruptores diferencial, señalítica de obra completa y con colocación compuesta por 6 ud. de Señal normalizada de tráfico con soporte metálico; 3 ud. de Cartel indicativo de riesgo, con soporte metálico; 50 m.l. de Cordón balizamiento reflectante, incluidos soportes, colocación y desmontajes; 5 ud. de Valla normalizada de desviación del tráfico; 4 ud. de Baliza luminosa intermitente;  2 ud. de Cartel indicativo de riesgo, sin soporte metálico; 5 h. de Horas de camión de riego, incluido conductor; 3 ud. de Extintor de polvo polivalente, incluidos soporte y colocación; 40 ud. de Valla autónoma metálica de 2,50 m.; 4 ud. de Topes para camión en excavaciones, incluida colocación; 60 m.l. de Cerramiento 2x3,5 m. Malla y base de hormigón; Ud. de botiquín de obra y reposiciones, reconocimientos médicos obligatorios, 1 reunión mensual del Comite de Seguridad y Salud, 7 h. de formación en Seguridad y Salud, etc. A justificar.</t>
  </si>
  <si>
    <t>Arqueta de registro de hormigón de dimensiones interiores 80 x 80 cm., incluso marco y tapa de fundición dúctil, superficie peatonal antideslizante, incluso demoliciones, excavaciones, conexiones, agotamiento, obras de fábrica, completamente terminado.</t>
  </si>
  <si>
    <t>Acometidas</t>
  </si>
  <si>
    <t>Desconectado y conectado de líneas tal y como figura en documentación gráfica, situadas en fachadas y soterrado, tanto vertical como horizontalmente. Totalmente terminado.</t>
  </si>
  <si>
    <t>Cata de 1,00 x 1,00 x 1,50 m para localización de servicios, incluída la excavación manual, relleno con tierras procedentes de la propia excavación, base de hormigón de resistencia mínima a la compresión de 20 Mpa, de 0,4 m de espesor y reposición de pavimento existente.</t>
  </si>
  <si>
    <t>Agua Potable</t>
  </si>
  <si>
    <t>Cata de 0,50 x 0,50 x 0,80 m para localización de servicios, incluída la excavación manual, relleno con tierras procedentes de la propia excavación, base de hormigón de resistencia mínima a la compresión de 20 Mpa, de 0,4 m de espesor y reposición de pavimento existente.</t>
  </si>
  <si>
    <t>Tubería de FD para agua potable de 100 mm. de diámetro con junta automática flexible, revestimiento interior con mortero de cemento y revestimiento exterior con barniz, colocada sobre cama y recubrimiento de arena de 10 cm. de espesor, relleno de zanja con material seleccionado procedente de la excavación, zahorras procedentes de cantera y capa de hormigón en HM-20 de 10 cms. de espesor, realizada según norma UNE-EN-545, incluso p.p. juntas, montaje, pruebas de presión, estanqueidad y desinfección y análisis de control, según RT de red de baja de Gipuzkoako Ur Kontsortzioa de enero 2013. Medida la longitud ejecutada.</t>
  </si>
  <si>
    <t>Tubería polietileno de alta densidad PE-100 y 63 mm. de diámetro exterior y presión nominal de 1,60 Mpa, incluso p.p. de colocacióm, colocada sobre base de arena de 10 cm. de espesor, incluso p.p. de colocación, piezas especiales y anclaje de tubos, colocada sobre cama y recubrimiento de arena de 10 cm. de espesor, relleno de zanja con material seleccionado procedente de la excavación, zahorras procedentes de cantera y capa de hormigón en HM-20 de 10 cms. de espesor, realizada según norma UNE-EN-545, incluso p.p. juntas, montaje, pruebas de presión, estanqueidad y desinfección y análisis de control, según RT de red de baja de Gipuzkoako Ur Kontsortzioa de enero 2013. Medida la longitud ejecutada.</t>
  </si>
  <si>
    <t>Tubería polietileno de alta densidad PE-100 y 32 mm. de diámetro exterior y presión nominal de 1,60 Mpa, incluso p.p. de colocacióm, colocada sobre base de arena de 10 cm. de espesor, incluso p.p. de colocación, piezas especiales y anclaje de tubos, colocada sobre cama y recubrimiento de arena de 10 cm. de espesor, relleno de zanja con material seleccionado procedente de la excavación, zahorras procedentes de cantera y capa de hormigón en HM-20 de 10 cms. de espesor, realizada según norma UNE-EN-545, incluso p.p. juntas, montaje, pruebas de presión, estanqueidad y desinfección y análisis de control, según RT de red de baja de Gipuzkoako Ur Kontsortzioa de enero 2013. Medida la longitud ejecutada.</t>
  </si>
  <si>
    <t xml:space="preserve">Cono de reducción brida-brida de diámetro mayor 150 mm. y diámetro menor según proyecto, PN 16, revestimiento exterior e interior según norma UNE EN 545, incluso p.p. de juntas, tornillos, montaje, pruebas y desinfección.
</t>
  </si>
  <si>
    <t xml:space="preserve">Empalme de fundición dúctil brida-enchufe de diámetro 200 mm., revestimiento exterior e interior según norma UNE EN 545, incluso p.p. de juntas, tornillos, montaje, pruebas y desinfección.
</t>
  </si>
  <si>
    <t xml:space="preserve">Empalme de fundición dúctil brida-enchufe de diámetro 150 mm., revestimiento exterior e interior según norma UNE EN 545, incluso p.p. de juntas, tornillos, montaje, pruebas y desinfección.
</t>
  </si>
  <si>
    <t xml:space="preserve">TE de fundición dúctil brida-brida-brida de diámetro 100 mm. con salida de diámetro 60 mm., PN 16, revestimiento exterior e interior según norma UNE EN 545, incluso p.p. de juntas, tornillos, montaje, pruebas y desinfección.
</t>
  </si>
  <si>
    <t xml:space="preserve">Codo de fundición dúctil brida-brida de 22º y de diámetro 200 mm., PN 16, revestimiento exterior e interior según norma UNE EN 545, incluso p.p. de juntas, tornillos, montaje, pruebas y desinfección.
</t>
  </si>
  <si>
    <t>Codo de fundición dúctil enchufe-enchufe de 22º30´ y de diámetro 150 mm., PN 16, revestimiento exterior e interior según norma UNE EN 545, incluso p.p. de juntas, tornillos, montaje, pruebas y desinfección.</t>
  </si>
  <si>
    <t>Codo de fundición dúctil brida-brida de 22º y de diámetro 150 mm., PN 16, revestimiento exterior e interior según norma UNE EN 545, incluso p.p. de juntas, tornillos, montaje, pruebas y desinfección.</t>
  </si>
  <si>
    <t xml:space="preserve">TE de fundición dúctil brida-brida-brida de diámetro 200 mm. con salida de diámetro 200 mm., PN 16, revestimiento exterior e interior según norma UNE EN 545, incluso p.p. de juntas, tornillos, montaje, pruebas y desinfección.
</t>
  </si>
  <si>
    <t xml:space="preserve">TE de fundición dúctil enchufe-enchufe-brida de diámetro 100 mm. con salida de diámetro 125 mm., PN 16, revestimiento exterior e interior según norma UNE EN 545, incluso p.p. de juntas, tornillos, montaje, pruebas y desinfección.
</t>
  </si>
  <si>
    <t xml:space="preserve">TE de fundición dúctil brida-brida-brida de diámetro 100 mm. con salida de diámetro 100 mm., PN 16, revestimiento exterior e interior según norma UNE EN 545, incluso p.p. de juntas, tornillos, montaje, pruebas y desinfección.
</t>
  </si>
  <si>
    <t xml:space="preserve">Cono de reducción brida-brida de diámetro mayor 200 mm. y diámetro menor según proyecto, PN 16, revestimiento exterior e interior según norma UNE EN 545, incluso p.p. de juntas, tornillos, montaje, pruebas y desinfección.
</t>
  </si>
  <si>
    <t xml:space="preserve">Válvula de compuerta de asiento elástico de fundición dúctil con unión mediante bridas y recubrimiento elastómero, eje de acero inoxidable, PN 16 y diámetro Ø100, distancia entre bridas reducida, según EN 1074, incluso p.p. de juntas, tornillos de acero inoxidable, cinta señalizadora, montaje, pruebas y desinfección.
</t>
  </si>
  <si>
    <t xml:space="preserve">Conexión de la nueva tubería con las acometidas existentes,  mediante TE de derivación, carrete en FD, codo en FD, válvula de compuerta de asiento elástico DN 63 y piezas necesarias para la conexión con tubería de acometida existente, según croquis adjunto Acometida Tipo A.
</t>
  </si>
  <si>
    <t xml:space="preserve">Conexión de la nueva tubería con las acometidas existentes,  mediante TE de derivación,  carrete en FD, TE en FD 60x60, codos, válvulas de compuerta de asiento elástico DN 63 y piezas necesarias para la conexión con tuberías de acometida existentes, según croquis adjunto Acometida Tipo B.
</t>
  </si>
  <si>
    <t xml:space="preserve">Trampillón "PURDIE" de AVK colocado sobre válvulas de toma o de registro, perfectamente alineado con la rasante del pavimento, incluso p.p. tubo de PVC Ø110 mm. en su interior, protección del mismo durante la ejecución del pavimentado, según indicaciones de la dirección de obra, totalmente rematado.
</t>
  </si>
  <si>
    <t xml:space="preserve">Trampillón "PURDIE" de AVK colocado sobre válvulas generales, perfectamente alineado con la rasante del pavimento, incluso p.p. tubo de PVC Ø110 mm. en su interior, protección del mismo durante la ejecución del pavimentado, según indicaciones de la dirección de obra, totalmente rematado.
</t>
  </si>
  <si>
    <t>URA-Acometidas 63 mm.</t>
  </si>
  <si>
    <t>URA-Acometidas 32 mm.</t>
  </si>
  <si>
    <t>Saneamiento fecales</t>
  </si>
  <si>
    <t xml:space="preserve">Demolición de colector existente, con acondicionamiento de los extremos que permanecen, incluso carga y transporte de productos sobrantes a vertedero y canon de vertido.
</t>
  </si>
  <si>
    <t>Instalación completa incluyendo excavación y cimentación de punto de luz de 6,00 m. de altura ATLAS-VENUS Plus 6/4 de Salvi o similar Atlas 6.0 m. BS.P 2L DA.B.V.Plus M60, incluso montaje de la misma compuesta por: Base en fundición de hierro en color rojo igual a los existentes en Patrizio Etxeberria kalea, fuste de tubo troncocónico en chapa galvanizada, placas portafusibles de chapa galvanizada cpon tornillería de acero inoxidable AISI-304, protección con desengrasado previo, imprimación epoxi y acabado en poliuretano alifático bicomponente polimerizado al horno, distancia entre pernos en base pequeña 4 ud. a 210x210 mm. con soporte para 2 luminarias a distinta altura y brazo de la gama Venus en forma de "V" para acoplar con 2 luminarias Venus o similar y terminal en macho Ø60 mm.; Luminaria VENUS de fundición de aluminio inoxidable con bisagra en cúpula y aro integrado en la propia fundición garantizando una excelente robustez con eje de acero inoxidable, apertura y cierre de la cúpula sin herramientas, compás de seguridad que mantiene la cúpula abierta durante las operaciones de mantenimiento, tornillería de acero inoxidable ISI 304 con protección desengrasado previo, imprimación epoxi y acabado en poliuretano alifático bicomponente polimerizado al horno pintado igual a las actualmente existentes en la zona, equipada con 32 LEDs de Tª de color 3.000ºK, CRI mínimo 70 con vida de 50.000 h., grupo óptico de tecnología LED de alta eficiencia, formada por difusor con lentes de alto rendimiento (&gt;90%) integradas, en PMMA de alta transparencia y distribución fotométrica asimétrica Tipo III-Versión 3 para iluminación funcional (luminancias) con LED Luxeon-T, difusor secundario de PMMA curvo con driver incorporado con salida 1-10v y potencia máxima del equipo de 40W; y Luminaria VENUS de fundición de aluminio inoxidable con bisagra en cúpula y aro integrado en la propia fundición garantizando una excelente robustez con eje de acero inoxidable, apertura y cierre de la cúpula sin herramientas, compás de seguridad que mantiene la cúpula abierta durante las operaciones de mantenimiento, tornillería de acero inoxidable ISI 304 con protección desengrasado previo, imprimación epoxi y acabado en poliuretano alifático bicomponente polimerizado al horno pintado igual a las actualmente existentes en la zona, equipada con 32 LEDs de Tª de color 3.500ºK, CRI mínimo 70 con vida de 50.000 h., grupo óptico de tecnología LED de alta eficiencia, formada por difusor con lentes de alto rendimiento (&gt;90%) integradas, en PMMA de alta transparencia y distribución fotométrica asimétrica Tipo III-Versión 3 para iluminación funcional (luminancias) con LED Luxeon-T, sin difusor secundario de PMMA curvo con driver incorporado sin posibilidad de realizar regulación y potencia máxima del equipo de 60W; incluso medios auxiliares, canon ECORAAE de luminaria y lámpara. Cumpliendo normativa de seguridad laboral y medios mecánicos y auxiliares necesarios para ello. Totalmente instalada.</t>
  </si>
  <si>
    <t>Aizkorri kalea-Boca de riego</t>
  </si>
  <si>
    <t>SP-Aizkorri 2-12</t>
  </si>
  <si>
    <t>Aizkorri 2-14</t>
  </si>
  <si>
    <t>Aizkorri 16A</t>
  </si>
  <si>
    <t>Acera frente a plaza</t>
  </si>
  <si>
    <t>Acera Entrada a Plaza-Eleiza</t>
  </si>
  <si>
    <t>SP-General</t>
  </si>
  <si>
    <t>Demontaje de separadores de plástico de 1 m. de longitud horizontales compuesto por 4 tornillos, incluso apilado durante la obra y posterior montaje de los mismos.</t>
  </si>
  <si>
    <t>Jardineras</t>
  </si>
  <si>
    <t>MOVIMIENTOS DE TIERRA Y EJECUCION DE ZANJAS</t>
  </si>
  <si>
    <t>MOVIMIENTO DE TIERRAS Y ZANJAS</t>
  </si>
  <si>
    <t>Telefonica</t>
  </si>
  <si>
    <t>Jardin Frente Iglesia</t>
  </si>
  <si>
    <t>Aizkorri 6-12</t>
  </si>
  <si>
    <t>Excavación de zanja en todo tipo de terreno, incluso roca, a mano o a máquina para tubería de fundición y profundidad de rasante inferior de tubo hasta 1,50 m, que incluye p.p. de agotamiento, cama y recubrimiento de arena, cinta señalizadora, relleno con material seleccionado procedente de la excavación, zahorras procedentes de cantera y capa de hormigón en HM-20 de 10 cms de espesor,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tuberías existentes y de sobrantes, según SECCION TIPO I, medida la longitud real.</t>
  </si>
  <si>
    <t>Excavacion de zanja para acometida de abastecimineto en tierras, en todo tipo de terreno, incluso roca, a mano o a maquina para tuberia de polietileno y profundidad de rasante inferior de tubo hasta 0.80m, que incluye parte proporcional de agotamiento, cama y recubrimiento de arena, cinta señalizadora, relleno con material seleccionado procedente de la excavacion, zahorras procedentes de cantera y capa de hormigon HM-20 de 15cms de espesor,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tuberias existentes y de sobrantes, segun SECCION TIPO, medida la longitud real.</t>
  </si>
  <si>
    <t>Excavación de zanja de saneamiento, cuando H&gt;0,60 m, en todo tipo de terreno, incluso roca, a mano o a máquina para tubería de PVC o PE y profundidad de rasante inferior de tubo hasta 1,50 m, que incluye parte proporcional de agotamiento, cama y recubrimiento de hormigón HM-20, cinta señalizadora, relleno con material seleccionado  procedente de la excavación y zahorras procedentes de cantera ,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de sobrantes a lugar de empleo o vertedero y eventual canon de vertido, según SECCION TIPO SAN I, incluso COMPACTACIÓN medida la longitud real.</t>
  </si>
  <si>
    <t>Excavación de zanja de saneamiento, cuando H&gt;0,60 m, en todo tipo de terreno, incluso roca, a mano o a máquina para tubería de PVC o PE y profundidad de rasante inferior de tubo hasta 4,00 m, que incluye parte proporcional de agotamiento, cama y recubrimiento de hormigón HM-20, cinta señalizadora, relleno con material seleccionado  procedente de la excavación y zahorras procedentes de cantera,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de sobrantes a lugar de empleo o vertedero y eventual canon de vertido, según SECCION TIPO SAN I, incluso COMPACTACIÓN medida la longitud real.</t>
  </si>
  <si>
    <t>Excavación de zanjas en cualquier clase de terreno o pavimento, incluso roca, realizada con medios manuales o mecánicos para tubería de PVC o PE y profundidad de rasante interior de tubo hasta 0,60 m., que incluye parte proporcional de agotamiento, cama y recubrimiento de arena, cinta señalizadora, relleno con material seleccionado procedente de la excavación, zahorras procedentes de cantera y capa de hormigón en HM-20 de 10 cms de espesor,incluye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tuberías existentes y de sobrantes, según SECCION TIPO I, medida la longitud real.</t>
  </si>
  <si>
    <t>Excavación de zanjas en cualquier clase de terreno o pavimento, incluso roca, realizada con medios manuales o mecánicos para tubería de PVC o PE y profundidad de rasante interior de tubo hasta 0,60 m., que incluye parte proporcional de agotamiento, cama y recubrimiento de arena, cinta señalizadora, relleno con material seleccionado procedente de la excavación, zahorras procedentes de cantera y capa de hormigón en HM-20 de 10 cms de espesor,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tuberías existentes y de sobrantes, según SECCION TIPO I, medida la longitud real.</t>
  </si>
  <si>
    <t>de entibación mediante cajones blindados de acero para contención de tierras en zanjas y pozos de registro de hasta 4,00 mts. de profundidad, configurada con cajones acodalados en ambos extremos con puntales telescópicos.  Incluso suministro, montaje y desmontaje en obra, manipulación y coste de inmovilización durante el tiempo de duración de trabajos, así como los sistemas de protección de borde indicados por el fabricante, medida según la longitud de zanja ejecutada.</t>
  </si>
  <si>
    <t>de entibación ligera de aluminio para contención de tierras en zanjas y pozos de registro de hasta 2,40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segun longitud de zanja ejecutada.</t>
  </si>
  <si>
    <t>de entibación ligera de aluminio para contención de tierras en zanjas y pozos de registro de hasta 1,80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segun longitud de zanja  ejecutada.</t>
  </si>
  <si>
    <t>de entibación mediante cajones blindados de acero para contención de tierras en zanjas y pozos de registro de hasta 4,00 mts. de profundidad, configurada con cajones acodalados en ambos extremos con puntales telescópicos.  Incluso suministro, montaje y desmontaje en obra, manipulación y coste de inmovilización durante el tiempo de duración de trabajos, así como los sistemas de protección de borde indicados por el fabricante, medida según la zanja ejecutada.</t>
  </si>
  <si>
    <t>de entibación ligera de aluminio para contención de tierras en zanjas y pozos de registro de hasta 2,40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según la zanja ejecutada.</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</si>
</sst>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000"/>
    <numFmt numFmtId="183" formatCode="_-* #,##0.0\ _P_t_s_-;\-* #,##0.0\ _P_t_s_-;_-* &quot;-&quot;\ _P_t_s_-;_-@_-"/>
    <numFmt numFmtId="184" formatCode="_-* #,##0.00\ _P_t_s_-;\-* #,##0.00\ _P_t_s_-;_-* &quot;-&quot;\ _P_t_s_-;_-@_-"/>
    <numFmt numFmtId="185" formatCode="#,##0.00\ [$€-1]"/>
    <numFmt numFmtId="186" formatCode="_-* #,##0.00\ [$€]_-;\-* #,##0.00\ [$€]_-;_-* &quot;-&quot;??\ [$€]_-;_-@_-"/>
    <numFmt numFmtId="187" formatCode="_-* #,##0.00\ [$€-42D]_-;\-* #,##0.00\ [$€-42D]_-;_-* &quot;-&quot;??\ [$€-42D]_-;_-@_-"/>
    <numFmt numFmtId="188" formatCode="_-* #,##0.00\ _p_t_a_-;\-* #,##0.00\ _p_t_a_-;_-* &quot;-&quot;\ _p_t_a_-;_-@_-"/>
    <numFmt numFmtId="189" formatCode="#,##0.0\ &quot;€&quot;;[Red]\-#,##0.0\ &quot;€&quot;"/>
    <numFmt numFmtId="190" formatCode="_-* #,##0.000\ _P_t_s_-;\-* #,##0.000\ _P_t_s_-;_-* &quot;-&quot;??\ _P_t_s_-;_-@_-"/>
    <numFmt numFmtId="191" formatCode="_-* #,##0.0000\ _P_t_s_-;\-* #,##0.0000\ _P_t_s_-;_-* &quot;-&quot;??\ _P_t_s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 _P_t_s_-;\-* #,##0.0\ _P_t_s_-;_-* &quot;-&quot;??\ _P_t_s_-;_-@_-"/>
    <numFmt numFmtId="197" formatCode="_-* #,##0\ _P_t_s_-;\-* #,##0\ _P_t_s_-;_-* &quot;-&quot;??\ _P_t_s_-;_-@_-"/>
    <numFmt numFmtId="198" formatCode="_-* #,##0.00\ [$€-C0A]_-;\-* #,##0.00\ [$€-C0A]_-;_-* &quot;-&quot;??\ [$€-C0A]_-;_-@_-"/>
    <numFmt numFmtId="199" formatCode="#,##0.00\ &quot;€&quot;"/>
  </numFmts>
  <fonts count="50">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i/>
      <sz val="8"/>
      <name val="Times New Roman"/>
      <family val="1"/>
    </font>
    <font>
      <b/>
      <sz val="8"/>
      <name val="Times New Roman"/>
      <family val="1"/>
    </font>
    <font>
      <sz val="8"/>
      <name val="Times New Roman"/>
      <family val="1"/>
    </font>
    <font>
      <sz val="10"/>
      <name val="Times New Roman"/>
      <family val="1"/>
    </font>
    <font>
      <sz val="8"/>
      <color indexed="10"/>
      <name val="Times New Roman"/>
      <family val="1"/>
    </font>
    <font>
      <sz val="10"/>
      <color indexed="10"/>
      <name val="Times New Roman"/>
      <family val="1"/>
    </font>
    <font>
      <b/>
      <sz val="10"/>
      <name val="Times New Roman"/>
      <family val="1"/>
    </font>
    <font>
      <b/>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3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8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9">
    <xf numFmtId="0" fontId="0" fillId="0" borderId="0" xfId="0" applyAlignment="1">
      <alignment/>
    </xf>
    <xf numFmtId="0" fontId="1" fillId="0" borderId="0" xfId="0" applyFont="1" applyAlignment="1">
      <alignment/>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8" fillId="0" borderId="14" xfId="0" applyFont="1" applyBorder="1" applyAlignment="1">
      <alignment vertical="top" wrapText="1"/>
    </xf>
    <xf numFmtId="0" fontId="9" fillId="0" borderId="15" xfId="0" applyFont="1" applyBorder="1" applyAlignment="1">
      <alignment vertical="top" wrapText="1"/>
    </xf>
    <xf numFmtId="0" fontId="8" fillId="0" borderId="15" xfId="0" applyFont="1" applyBorder="1" applyAlignment="1">
      <alignment horizontal="justify" vertical="top" wrapText="1"/>
    </xf>
    <xf numFmtId="0" fontId="9" fillId="0" borderId="15" xfId="0" applyFont="1" applyBorder="1" applyAlignment="1">
      <alignment horizontal="right" vertical="top" wrapText="1"/>
    </xf>
    <xf numFmtId="0" fontId="9" fillId="0" borderId="16" xfId="0" applyFont="1" applyBorder="1" applyAlignment="1">
      <alignment horizontal="right" vertical="top" wrapText="1"/>
    </xf>
    <xf numFmtId="0" fontId="9" fillId="0" borderId="17" xfId="0" applyFont="1" applyBorder="1" applyAlignment="1">
      <alignment horizontal="justify" vertical="top" wrapText="1"/>
    </xf>
    <xf numFmtId="0" fontId="9" fillId="0" borderId="17" xfId="0" applyFont="1" applyBorder="1" applyAlignment="1">
      <alignment horizontal="right" vertical="top" wrapText="1"/>
    </xf>
    <xf numFmtId="2" fontId="9" fillId="0" borderId="17" xfId="0" applyNumberFormat="1" applyFont="1" applyBorder="1" applyAlignment="1">
      <alignment horizontal="right" vertical="top" wrapText="1"/>
    </xf>
    <xf numFmtId="0" fontId="9" fillId="0" borderId="13" xfId="0" applyFont="1" applyBorder="1" applyAlignment="1">
      <alignment horizontal="right" vertical="top" wrapText="1"/>
    </xf>
    <xf numFmtId="2" fontId="9" fillId="0" borderId="13" xfId="0" applyNumberFormat="1" applyFont="1" applyBorder="1" applyAlignment="1">
      <alignment horizontal="right" vertical="top" wrapText="1"/>
    </xf>
    <xf numFmtId="0" fontId="9" fillId="0" borderId="11" xfId="0" applyFont="1" applyBorder="1" applyAlignment="1">
      <alignment horizontal="justify" vertical="top" wrapText="1"/>
    </xf>
    <xf numFmtId="0" fontId="9" fillId="0" borderId="11" xfId="0" applyFont="1" applyBorder="1" applyAlignment="1">
      <alignment horizontal="right" vertical="top" wrapText="1"/>
    </xf>
    <xf numFmtId="0" fontId="9" fillId="0" borderId="0" xfId="0" applyFont="1" applyBorder="1" applyAlignment="1">
      <alignment horizontal="right" vertical="top" wrapText="1"/>
    </xf>
    <xf numFmtId="0" fontId="9" fillId="0" borderId="0" xfId="0" applyFont="1" applyBorder="1" applyAlignment="1">
      <alignment vertical="top" wrapText="1"/>
    </xf>
    <xf numFmtId="2" fontId="9" fillId="0" borderId="0" xfId="0" applyNumberFormat="1" applyFont="1" applyBorder="1" applyAlignment="1">
      <alignment horizontal="right" vertical="top" wrapText="1"/>
    </xf>
    <xf numFmtId="188" fontId="9" fillId="0" borderId="0" xfId="50" applyNumberFormat="1" applyFont="1" applyBorder="1" applyAlignment="1">
      <alignment horizontal="right"/>
    </xf>
    <xf numFmtId="0" fontId="8" fillId="0" borderId="0" xfId="0" applyFont="1" applyBorder="1"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horizontal="justify" vertical="top" wrapText="1"/>
    </xf>
    <xf numFmtId="2" fontId="8" fillId="0" borderId="0" xfId="0" applyNumberFormat="1" applyFont="1" applyBorder="1" applyAlignment="1">
      <alignment horizontal="right" vertical="top" wrapText="1"/>
    </xf>
    <xf numFmtId="188" fontId="8" fillId="0" borderId="0" xfId="50" applyNumberFormat="1" applyFont="1" applyBorder="1" applyAlignment="1">
      <alignment horizontal="right"/>
    </xf>
    <xf numFmtId="0" fontId="9" fillId="0" borderId="0" xfId="0" applyFont="1" applyBorder="1" applyAlignment="1">
      <alignment horizontal="justify" vertical="top" wrapText="1"/>
    </xf>
    <xf numFmtId="179" fontId="9" fillId="0" borderId="13" xfId="49" applyFont="1" applyBorder="1" applyAlignment="1">
      <alignment horizontal="right" vertical="top" wrapText="1"/>
    </xf>
    <xf numFmtId="179" fontId="9" fillId="0" borderId="17" xfId="49" applyFont="1" applyBorder="1" applyAlignment="1">
      <alignment horizontal="right" vertical="top" wrapText="1"/>
    </xf>
    <xf numFmtId="179" fontId="9" fillId="0" borderId="11" xfId="49" applyFont="1" applyBorder="1" applyAlignment="1">
      <alignment horizontal="right" vertical="top" wrapText="1"/>
    </xf>
    <xf numFmtId="179" fontId="9" fillId="0" borderId="0" xfId="49" applyFont="1" applyBorder="1" applyAlignment="1">
      <alignment horizontal="right" vertical="top" wrapText="1"/>
    </xf>
    <xf numFmtId="179" fontId="9" fillId="0" borderId="15" xfId="49" applyFont="1" applyBorder="1" applyAlignment="1">
      <alignment horizontal="right" vertical="top" wrapText="1"/>
    </xf>
    <xf numFmtId="179" fontId="8" fillId="0" borderId="0" xfId="49" applyFont="1" applyBorder="1" applyAlignment="1">
      <alignment horizontal="right" vertical="top" wrapText="1"/>
    </xf>
    <xf numFmtId="0" fontId="9" fillId="0" borderId="18" xfId="0" applyFont="1" applyBorder="1" applyAlignment="1">
      <alignment horizontal="right" vertical="top" wrapText="1"/>
    </xf>
    <xf numFmtId="0" fontId="9" fillId="0" borderId="12" xfId="0" applyFont="1" applyBorder="1" applyAlignment="1">
      <alignment horizontal="right" vertical="top" wrapText="1"/>
    </xf>
    <xf numFmtId="1" fontId="9" fillId="0" borderId="17" xfId="0" applyNumberFormat="1" applyFont="1" applyBorder="1" applyAlignment="1">
      <alignment horizontal="right" vertical="top" wrapText="1"/>
    </xf>
    <xf numFmtId="179" fontId="9" fillId="0" borderId="17" xfId="49" applyNumberFormat="1" applyFont="1" applyBorder="1" applyAlignment="1">
      <alignment horizontal="right" vertical="top" wrapText="1"/>
    </xf>
    <xf numFmtId="179" fontId="9" fillId="0" borderId="17" xfId="0" applyNumberFormat="1" applyFont="1" applyBorder="1" applyAlignment="1">
      <alignment horizontal="right" vertical="top" wrapText="1"/>
    </xf>
    <xf numFmtId="0" fontId="4" fillId="0" borderId="0" xfId="0" applyFont="1" applyAlignment="1">
      <alignment/>
    </xf>
    <xf numFmtId="0" fontId="0" fillId="0" borderId="0" xfId="0" applyFont="1" applyAlignment="1">
      <alignment/>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10" xfId="0" applyFont="1" applyBorder="1" applyAlignment="1">
      <alignment horizontal="justify" vertical="top" wrapText="1"/>
    </xf>
    <xf numFmtId="0" fontId="9" fillId="0" borderId="18" xfId="0" applyFont="1" applyBorder="1" applyAlignment="1">
      <alignment horizontal="justify" vertical="top" wrapText="1"/>
    </xf>
    <xf numFmtId="0" fontId="9" fillId="0" borderId="12" xfId="0" applyFont="1" applyBorder="1" applyAlignment="1">
      <alignment horizontal="justify" vertical="top" wrapText="1"/>
    </xf>
    <xf numFmtId="0" fontId="10" fillId="0" borderId="13" xfId="0" applyFont="1" applyBorder="1" applyAlignment="1">
      <alignment vertical="top" wrapText="1"/>
    </xf>
    <xf numFmtId="0" fontId="10" fillId="0" borderId="0" xfId="0" applyFont="1" applyBorder="1" applyAlignment="1">
      <alignment vertical="top" wrapText="1"/>
    </xf>
    <xf numFmtId="0" fontId="8" fillId="33" borderId="0" xfId="0" applyFont="1" applyFill="1" applyBorder="1" applyAlignment="1">
      <alignment horizontal="justify" vertical="top" wrapText="1"/>
    </xf>
    <xf numFmtId="0" fontId="10" fillId="0" borderId="0" xfId="0" applyFont="1" applyAlignment="1">
      <alignment/>
    </xf>
    <xf numFmtId="0" fontId="10" fillId="0" borderId="12" xfId="0" applyFont="1" applyBorder="1" applyAlignment="1">
      <alignment vertical="top" wrapText="1"/>
    </xf>
    <xf numFmtId="0" fontId="10" fillId="0" borderId="18" xfId="0" applyFont="1" applyBorder="1" applyAlignment="1">
      <alignment vertical="top" wrapText="1"/>
    </xf>
    <xf numFmtId="0" fontId="9" fillId="0" borderId="0" xfId="0" applyFont="1" applyAlignment="1">
      <alignment/>
    </xf>
    <xf numFmtId="0" fontId="9" fillId="0" borderId="18" xfId="0" applyFont="1" applyBorder="1" applyAlignment="1">
      <alignment vertical="top" wrapText="1"/>
    </xf>
    <xf numFmtId="0" fontId="9" fillId="0" borderId="12" xfId="0" applyFont="1" applyBorder="1" applyAlignment="1">
      <alignment vertical="top" wrapText="1"/>
    </xf>
    <xf numFmtId="0" fontId="8" fillId="33" borderId="0" xfId="0" applyFont="1" applyFill="1" applyBorder="1" applyAlignment="1">
      <alignment horizontal="right" vertical="top" wrapText="1"/>
    </xf>
    <xf numFmtId="0" fontId="8" fillId="33" borderId="0" xfId="0" applyFont="1" applyFill="1" applyBorder="1" applyAlignment="1">
      <alignment vertical="top" wrapText="1"/>
    </xf>
    <xf numFmtId="179" fontId="8" fillId="33" borderId="0" xfId="49" applyFont="1" applyFill="1" applyBorder="1" applyAlignment="1">
      <alignment horizontal="right" vertical="top" wrapText="1"/>
    </xf>
    <xf numFmtId="2" fontId="8" fillId="33" borderId="0" xfId="0" applyNumberFormat="1" applyFont="1" applyFill="1" applyBorder="1" applyAlignment="1">
      <alignment horizontal="right" vertical="top" wrapText="1"/>
    </xf>
    <xf numFmtId="188" fontId="8" fillId="33" borderId="0" xfId="50" applyNumberFormat="1" applyFont="1" applyFill="1" applyBorder="1" applyAlignment="1">
      <alignment horizontal="right"/>
    </xf>
    <xf numFmtId="179" fontId="10" fillId="0" borderId="0" xfId="49" applyFont="1" applyBorder="1" applyAlignment="1">
      <alignment horizontal="right" vertical="top" wrapText="1"/>
    </xf>
    <xf numFmtId="0" fontId="10" fillId="0" borderId="0" xfId="0" applyFont="1" applyBorder="1" applyAlignment="1">
      <alignment horizontal="right" vertical="top" wrapText="1"/>
    </xf>
    <xf numFmtId="0" fontId="9" fillId="0" borderId="0" xfId="0" applyFont="1" applyAlignment="1">
      <alignment horizontal="right"/>
    </xf>
    <xf numFmtId="179" fontId="9" fillId="0" borderId="0" xfId="49" applyFont="1" applyAlignment="1">
      <alignment horizontal="right"/>
    </xf>
    <xf numFmtId="0" fontId="1" fillId="0" borderId="21" xfId="0" applyFont="1" applyBorder="1" applyAlignment="1">
      <alignment/>
    </xf>
    <xf numFmtId="0" fontId="1" fillId="0" borderId="15" xfId="0" applyFont="1" applyBorder="1" applyAlignment="1">
      <alignment/>
    </xf>
    <xf numFmtId="0" fontId="0" fillId="0" borderId="15" xfId="0" applyFont="1" applyBorder="1" applyAlignment="1">
      <alignment horizontal="right"/>
    </xf>
    <xf numFmtId="198" fontId="0" fillId="0" borderId="22" xfId="0" applyNumberFormat="1" applyFont="1" applyBorder="1" applyAlignment="1">
      <alignment horizontal="right"/>
    </xf>
    <xf numFmtId="0" fontId="1" fillId="0" borderId="23" xfId="0" applyFont="1" applyBorder="1" applyAlignment="1">
      <alignment/>
    </xf>
    <xf numFmtId="0" fontId="1" fillId="0" borderId="24" xfId="0" applyFont="1" applyBorder="1" applyAlignment="1">
      <alignment/>
    </xf>
    <xf numFmtId="0" fontId="0" fillId="0" borderId="24" xfId="0" applyFont="1" applyBorder="1" applyAlignment="1">
      <alignment horizontal="right"/>
    </xf>
    <xf numFmtId="198" fontId="0" fillId="0" borderId="25" xfId="0" applyNumberFormat="1" applyFont="1" applyBorder="1" applyAlignment="1">
      <alignment horizontal="right"/>
    </xf>
    <xf numFmtId="0" fontId="1" fillId="0" borderId="26" xfId="0" applyFont="1" applyBorder="1" applyAlignment="1">
      <alignment/>
    </xf>
    <xf numFmtId="0" fontId="1" fillId="0" borderId="27" xfId="0" applyFont="1" applyBorder="1" applyAlignment="1">
      <alignment/>
    </xf>
    <xf numFmtId="0" fontId="0" fillId="0" borderId="27" xfId="0" applyFont="1" applyBorder="1" applyAlignment="1">
      <alignment horizontal="right"/>
    </xf>
    <xf numFmtId="198" fontId="0" fillId="0" borderId="28" xfId="0" applyNumberFormat="1" applyFont="1" applyBorder="1" applyAlignment="1">
      <alignment horizontal="right"/>
    </xf>
    <xf numFmtId="0" fontId="0" fillId="0" borderId="0" xfId="0" applyFont="1" applyAlignment="1">
      <alignment horizontal="right"/>
    </xf>
    <xf numFmtId="0" fontId="1" fillId="0" borderId="29" xfId="0" applyFont="1" applyBorder="1" applyAlignment="1">
      <alignment/>
    </xf>
    <xf numFmtId="0" fontId="1" fillId="0" borderId="30" xfId="0" applyFont="1" applyBorder="1" applyAlignment="1">
      <alignment/>
    </xf>
    <xf numFmtId="0" fontId="1" fillId="0" borderId="30" xfId="0" applyFont="1" applyBorder="1" applyAlignment="1">
      <alignment horizontal="right"/>
    </xf>
    <xf numFmtId="198" fontId="1" fillId="0" borderId="31" xfId="50" applyNumberFormat="1" applyFont="1" applyBorder="1" applyAlignment="1">
      <alignment horizontal="right"/>
    </xf>
    <xf numFmtId="198" fontId="0" fillId="0" borderId="0" xfId="0" applyNumberFormat="1" applyFont="1" applyAlignment="1">
      <alignment horizontal="right"/>
    </xf>
    <xf numFmtId="0" fontId="1" fillId="0" borderId="0" xfId="0" applyFont="1" applyAlignment="1">
      <alignment horizontal="right"/>
    </xf>
    <xf numFmtId="198" fontId="1"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0" fontId="9" fillId="0" borderId="10" xfId="0" applyNumberFormat="1" applyFont="1" applyBorder="1" applyAlignment="1">
      <alignment horizontal="justify" vertical="top" wrapText="1"/>
    </xf>
    <xf numFmtId="0" fontId="9" fillId="0" borderId="18" xfId="0" applyFont="1" applyFill="1" applyBorder="1" applyAlignment="1">
      <alignment horizontal="justify" vertical="top" wrapText="1"/>
    </xf>
    <xf numFmtId="179" fontId="9" fillId="0" borderId="17" xfId="49" applyFont="1" applyFill="1" applyBorder="1" applyAlignment="1">
      <alignment horizontal="right" vertical="top" wrapText="1"/>
    </xf>
    <xf numFmtId="2" fontId="9" fillId="0" borderId="17" xfId="0" applyNumberFormat="1" applyFont="1" applyFill="1" applyBorder="1" applyAlignment="1">
      <alignment horizontal="right" vertical="top" wrapText="1"/>
    </xf>
    <xf numFmtId="179" fontId="9" fillId="0" borderId="17" xfId="0" applyNumberFormat="1" applyFont="1" applyFill="1" applyBorder="1" applyAlignment="1">
      <alignment horizontal="right" vertical="top" wrapText="1"/>
    </xf>
    <xf numFmtId="0" fontId="9" fillId="0" borderId="11" xfId="0" applyFont="1" applyFill="1" applyBorder="1" applyAlignment="1">
      <alignment horizontal="right" vertical="top" wrapText="1"/>
    </xf>
    <xf numFmtId="0" fontId="10" fillId="0" borderId="13" xfId="0" applyFont="1" applyBorder="1" applyAlignment="1">
      <alignment horizontal="right" vertical="top" wrapText="1"/>
    </xf>
    <xf numFmtId="2" fontId="10" fillId="0" borderId="13" xfId="0" applyNumberFormat="1" applyFont="1" applyBorder="1" applyAlignment="1">
      <alignment horizontal="right" vertical="top" wrapText="1"/>
    </xf>
    <xf numFmtId="179" fontId="10" fillId="0" borderId="13" xfId="49" applyFont="1" applyBorder="1" applyAlignment="1">
      <alignment horizontal="right" vertical="top" wrapText="1"/>
    </xf>
    <xf numFmtId="0" fontId="9" fillId="0" borderId="10" xfId="0" applyFont="1" applyBorder="1" applyAlignment="1">
      <alignment horizontal="right" vertical="top" wrapText="1"/>
    </xf>
    <xf numFmtId="0" fontId="11" fillId="0" borderId="17" xfId="0" applyFont="1" applyBorder="1" applyAlignment="1">
      <alignment horizontal="right" vertical="top" wrapText="1"/>
    </xf>
    <xf numFmtId="0" fontId="9" fillId="0" borderId="10" xfId="0" applyFont="1" applyBorder="1" applyAlignment="1">
      <alignment vertical="top" wrapText="1"/>
    </xf>
    <xf numFmtId="0" fontId="12" fillId="0" borderId="0" xfId="0" applyFont="1" applyAlignment="1">
      <alignment/>
    </xf>
    <xf numFmtId="0" fontId="8" fillId="33" borderId="0" xfId="0" applyFont="1" applyFill="1" applyBorder="1" applyAlignment="1">
      <alignment horizontal="left" vertical="top" wrapText="1"/>
    </xf>
    <xf numFmtId="179" fontId="13" fillId="33" borderId="0" xfId="49" applyFont="1" applyFill="1" applyBorder="1" applyAlignment="1">
      <alignment horizontal="right" vertical="top" wrapText="1"/>
    </xf>
    <xf numFmtId="0" fontId="13" fillId="33" borderId="0" xfId="0" applyFont="1" applyFill="1" applyBorder="1" applyAlignment="1">
      <alignment horizontal="right" vertical="top" wrapText="1"/>
    </xf>
    <xf numFmtId="179" fontId="13" fillId="0" borderId="0" xfId="49" applyFont="1" applyBorder="1" applyAlignment="1">
      <alignment horizontal="right" vertical="top" wrapText="1"/>
    </xf>
    <xf numFmtId="0" fontId="13" fillId="0" borderId="0" xfId="0" applyFont="1" applyBorder="1" applyAlignment="1">
      <alignment horizontal="right" vertical="top" wrapText="1"/>
    </xf>
    <xf numFmtId="0" fontId="10" fillId="0" borderId="13" xfId="0" applyFont="1" applyFill="1" applyBorder="1" applyAlignment="1">
      <alignment horizontal="right" vertical="top" wrapText="1"/>
    </xf>
    <xf numFmtId="179" fontId="10" fillId="0" borderId="0" xfId="49" applyFont="1" applyAlignment="1">
      <alignment/>
    </xf>
    <xf numFmtId="0" fontId="13" fillId="0" borderId="0" xfId="0" applyFont="1" applyAlignment="1">
      <alignment/>
    </xf>
    <xf numFmtId="0" fontId="14" fillId="0" borderId="0" xfId="0" applyFont="1" applyAlignment="1">
      <alignment/>
    </xf>
    <xf numFmtId="0" fontId="10" fillId="0" borderId="0" xfId="0" applyFont="1" applyBorder="1" applyAlignment="1">
      <alignment/>
    </xf>
    <xf numFmtId="0" fontId="13" fillId="0" borderId="0" xfId="0" applyFont="1" applyBorder="1" applyAlignment="1">
      <alignment/>
    </xf>
    <xf numFmtId="188" fontId="9" fillId="0" borderId="12" xfId="50" applyNumberFormat="1" applyFont="1" applyBorder="1" applyAlignment="1">
      <alignment horizontal="right"/>
    </xf>
    <xf numFmtId="0" fontId="8" fillId="0" borderId="24" xfId="0" applyFont="1" applyBorder="1" applyAlignment="1">
      <alignment horizontal="justify" vertical="top" wrapText="1"/>
    </xf>
    <xf numFmtId="0" fontId="9" fillId="0" borderId="17" xfId="0" applyNumberFormat="1" applyFont="1" applyBorder="1" applyAlignment="1">
      <alignment horizontal="justify" vertical="top" wrapText="1"/>
    </xf>
    <xf numFmtId="0" fontId="11" fillId="0" borderId="18" xfId="0" applyFont="1" applyBorder="1" applyAlignment="1">
      <alignment horizontal="right" vertical="top" wrapText="1"/>
    </xf>
    <xf numFmtId="0" fontId="11" fillId="0" borderId="19" xfId="0" applyFont="1" applyBorder="1" applyAlignment="1">
      <alignment vertical="top" wrapText="1"/>
    </xf>
    <xf numFmtId="179" fontId="9" fillId="0" borderId="18" xfId="49" applyFont="1" applyBorder="1" applyAlignment="1">
      <alignment horizontal="right" vertical="top" wrapText="1"/>
    </xf>
    <xf numFmtId="0" fontId="0" fillId="0" borderId="0" xfId="0" applyFont="1" applyAlignment="1">
      <alignment/>
    </xf>
    <xf numFmtId="179" fontId="10" fillId="0" borderId="17" xfId="49" applyFont="1" applyBorder="1" applyAlignment="1">
      <alignment horizontal="right" vertical="top" wrapText="1"/>
    </xf>
    <xf numFmtId="0" fontId="10" fillId="0" borderId="17" xfId="0" applyFont="1" applyBorder="1" applyAlignment="1">
      <alignment horizontal="right" vertical="top" wrapText="1"/>
    </xf>
    <xf numFmtId="188" fontId="9" fillId="0" borderId="18" xfId="50" applyNumberFormat="1" applyFont="1" applyBorder="1" applyAlignment="1">
      <alignment horizontal="right"/>
    </xf>
    <xf numFmtId="179" fontId="10" fillId="0" borderId="15" xfId="49" applyFont="1" applyBorder="1" applyAlignment="1">
      <alignment horizontal="right" vertical="top" wrapText="1"/>
    </xf>
    <xf numFmtId="0" fontId="10" fillId="0" borderId="15" xfId="0" applyFont="1" applyBorder="1" applyAlignment="1">
      <alignment horizontal="right" vertical="top" wrapText="1"/>
    </xf>
    <xf numFmtId="2" fontId="9" fillId="0" borderId="15" xfId="0" applyNumberFormat="1" applyFont="1" applyBorder="1" applyAlignment="1">
      <alignment horizontal="right" vertical="top" wrapText="1"/>
    </xf>
    <xf numFmtId="188" fontId="9" fillId="0" borderId="15" xfId="50" applyNumberFormat="1" applyFont="1" applyBorder="1" applyAlignment="1">
      <alignment horizontal="right"/>
    </xf>
    <xf numFmtId="0" fontId="1" fillId="0" borderId="32" xfId="0" applyFont="1" applyBorder="1" applyAlignment="1">
      <alignment/>
    </xf>
    <xf numFmtId="0" fontId="1" fillId="0" borderId="33" xfId="0" applyFont="1" applyBorder="1" applyAlignment="1">
      <alignment/>
    </xf>
    <xf numFmtId="0" fontId="0" fillId="0" borderId="33" xfId="0" applyFont="1" applyBorder="1" applyAlignment="1">
      <alignment horizontal="right"/>
    </xf>
    <xf numFmtId="198" fontId="0" fillId="0" borderId="34" xfId="0" applyNumberFormat="1" applyFont="1" applyBorder="1" applyAlignment="1">
      <alignment horizontal="right"/>
    </xf>
    <xf numFmtId="179" fontId="9" fillId="0" borderId="0" xfId="49" applyNumberFormat="1" applyFont="1" applyBorder="1" applyAlignment="1">
      <alignment horizontal="right" vertical="top" wrapText="1"/>
    </xf>
    <xf numFmtId="179" fontId="9" fillId="0" borderId="0" xfId="0" applyNumberFormat="1" applyFont="1" applyBorder="1" applyAlignment="1">
      <alignment horizontal="right" vertical="top" wrapText="1"/>
    </xf>
    <xf numFmtId="179" fontId="11" fillId="0" borderId="0" xfId="49" applyFont="1" applyBorder="1" applyAlignment="1">
      <alignment horizontal="right" vertical="top" wrapText="1"/>
    </xf>
    <xf numFmtId="0" fontId="11" fillId="0" borderId="0" xfId="0" applyFont="1" applyBorder="1" applyAlignment="1">
      <alignment horizontal="right" vertical="top" wrapText="1"/>
    </xf>
    <xf numFmtId="179" fontId="11" fillId="0" borderId="0" xfId="49" applyNumberFormat="1" applyFont="1" applyBorder="1" applyAlignment="1">
      <alignment horizontal="right" vertical="top" wrapText="1"/>
    </xf>
    <xf numFmtId="0" fontId="11" fillId="0" borderId="0" xfId="0" applyFont="1" applyBorder="1" applyAlignment="1">
      <alignment horizontal="justify" vertical="top" wrapText="1"/>
    </xf>
    <xf numFmtId="0" fontId="12" fillId="0" borderId="0" xfId="0" applyFont="1" applyBorder="1" applyAlignment="1">
      <alignment/>
    </xf>
    <xf numFmtId="43" fontId="10" fillId="0" borderId="0" xfId="0" applyNumberFormat="1" applyFont="1" applyAlignment="1">
      <alignment/>
    </xf>
    <xf numFmtId="2" fontId="10" fillId="0" borderId="0" xfId="0" applyNumberFormat="1" applyFont="1" applyAlignment="1">
      <alignment/>
    </xf>
    <xf numFmtId="43" fontId="10" fillId="0" borderId="0" xfId="0" applyNumberFormat="1" applyFont="1" applyBorder="1" applyAlignment="1">
      <alignment/>
    </xf>
    <xf numFmtId="0" fontId="49" fillId="0" borderId="0" xfId="0" applyFont="1" applyBorder="1" applyAlignment="1">
      <alignment horizontal="justify" vertical="top" wrapText="1"/>
    </xf>
    <xf numFmtId="0" fontId="1" fillId="0" borderId="0" xfId="0" applyFont="1" applyBorder="1" applyAlignment="1">
      <alignment/>
    </xf>
    <xf numFmtId="0" fontId="0" fillId="0" borderId="0" xfId="0" applyBorder="1" applyAlignment="1">
      <alignment/>
    </xf>
    <xf numFmtId="198" fontId="1" fillId="0" borderId="0" xfId="0" applyNumberFormat="1" applyFont="1" applyBorder="1" applyAlignment="1">
      <alignment/>
    </xf>
    <xf numFmtId="0" fontId="9" fillId="0" borderId="35"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18" xfId="0" applyFont="1" applyBorder="1" applyAlignment="1">
      <alignment horizontal="right" vertical="top" wrapText="1"/>
    </xf>
    <xf numFmtId="0" fontId="9" fillId="0" borderId="12" xfId="0" applyFont="1" applyBorder="1" applyAlignment="1">
      <alignment horizontal="right" vertical="top" wrapText="1"/>
    </xf>
    <xf numFmtId="0" fontId="9" fillId="0" borderId="10" xfId="0" applyFont="1" applyBorder="1" applyAlignment="1">
      <alignment horizontal="right" vertical="top" wrapText="1"/>
    </xf>
    <xf numFmtId="0" fontId="9" fillId="0" borderId="10" xfId="0" applyFont="1" applyBorder="1" applyAlignment="1">
      <alignment vertical="top" wrapText="1"/>
    </xf>
    <xf numFmtId="0" fontId="9" fillId="0" borderId="18" xfId="0" applyFont="1" applyBorder="1" applyAlignment="1">
      <alignment vertical="top" wrapText="1"/>
    </xf>
    <xf numFmtId="0" fontId="9" fillId="0" borderId="12" xfId="0" applyFont="1" applyBorder="1" applyAlignment="1">
      <alignment vertical="top" wrapText="1"/>
    </xf>
    <xf numFmtId="179" fontId="7" fillId="0" borderId="10" xfId="49" applyFont="1" applyBorder="1" applyAlignment="1">
      <alignment horizontal="center" vertical="top" wrapText="1"/>
    </xf>
    <xf numFmtId="179" fontId="7" fillId="0" borderId="12" xfId="49"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7" fillId="0" borderId="35" xfId="0" applyFont="1" applyBorder="1" applyAlignment="1">
      <alignment horizontal="center" vertical="top" wrapText="1"/>
    </xf>
    <xf numFmtId="0" fontId="7" fillId="0" borderId="20" xfId="0"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692"/>
  <sheetViews>
    <sheetView tabSelected="1" zoomScaleSheetLayoutView="75" zoomScalePageLayoutView="0" workbookViewId="0" topLeftCell="A1">
      <selection activeCell="H315" sqref="H315"/>
    </sheetView>
  </sheetViews>
  <sheetFormatPr defaultColWidth="11.421875" defaultRowHeight="12.75"/>
  <cols>
    <col min="1" max="1" width="4.00390625" style="49" bestFit="1" customWidth="1"/>
    <col min="2" max="2" width="4.28125" style="49" bestFit="1" customWidth="1"/>
    <col min="3" max="3" width="25.140625" style="27" bestFit="1" customWidth="1"/>
    <col min="4" max="4" width="6.57421875" style="49" bestFit="1" customWidth="1"/>
    <col min="5" max="5" width="8.28125" style="105" bestFit="1" customWidth="1"/>
    <col min="6" max="6" width="6.57421875" style="49" bestFit="1" customWidth="1"/>
    <col min="7" max="7" width="6.57421875" style="49" customWidth="1"/>
    <col min="8" max="9" width="9.57421875" style="105" bestFit="1" customWidth="1"/>
    <col min="10" max="10" width="10.421875" style="49" bestFit="1" customWidth="1"/>
    <col min="11" max="11" width="12.57421875" style="49" bestFit="1" customWidth="1"/>
    <col min="12" max="12" width="29.28125" style="49" customWidth="1"/>
    <col min="13" max="13" width="27.7109375" style="49" customWidth="1"/>
    <col min="14" max="16384" width="11.421875" style="49" customWidth="1"/>
  </cols>
  <sheetData>
    <row r="1" spans="1:11" ht="12.75">
      <c r="A1" s="155" t="s">
        <v>129</v>
      </c>
      <c r="B1" s="157" t="s">
        <v>131</v>
      </c>
      <c r="C1" s="43" t="s">
        <v>125</v>
      </c>
      <c r="D1" s="3" t="s">
        <v>132</v>
      </c>
      <c r="E1" s="151" t="s">
        <v>133</v>
      </c>
      <c r="F1" s="153" t="s">
        <v>134</v>
      </c>
      <c r="G1" s="153" t="s">
        <v>135</v>
      </c>
      <c r="H1" s="151" t="s">
        <v>136</v>
      </c>
      <c r="I1" s="151" t="s">
        <v>137</v>
      </c>
      <c r="J1" s="2" t="s">
        <v>138</v>
      </c>
      <c r="K1" s="3" t="s">
        <v>139</v>
      </c>
    </row>
    <row r="2" spans="1:11" ht="12.75">
      <c r="A2" s="156"/>
      <c r="B2" s="158"/>
      <c r="C2" s="45"/>
      <c r="D2" s="5" t="s">
        <v>140</v>
      </c>
      <c r="E2" s="152"/>
      <c r="F2" s="154"/>
      <c r="G2" s="154"/>
      <c r="H2" s="152"/>
      <c r="I2" s="152"/>
      <c r="J2" s="4" t="s">
        <v>141</v>
      </c>
      <c r="K2" s="5"/>
    </row>
    <row r="3" spans="1:11" ht="12.75">
      <c r="A3" s="6">
        <v>1</v>
      </c>
      <c r="B3" s="7"/>
      <c r="C3" s="8" t="s">
        <v>142</v>
      </c>
      <c r="D3" s="9"/>
      <c r="E3" s="32"/>
      <c r="F3" s="9"/>
      <c r="G3" s="9"/>
      <c r="H3" s="32"/>
      <c r="I3" s="32"/>
      <c r="J3" s="9"/>
      <c r="K3" s="10"/>
    </row>
    <row r="4" spans="1:11" ht="51">
      <c r="A4" s="145">
        <v>1</v>
      </c>
      <c r="B4" s="143" t="s">
        <v>126</v>
      </c>
      <c r="C4" s="43" t="s">
        <v>173</v>
      </c>
      <c r="D4" s="12"/>
      <c r="E4" s="29"/>
      <c r="F4" s="12"/>
      <c r="G4" s="12"/>
      <c r="H4" s="29"/>
      <c r="I4" s="29"/>
      <c r="J4" s="12"/>
      <c r="K4" s="95"/>
    </row>
    <row r="5" spans="1:11" ht="12.75">
      <c r="A5" s="145"/>
      <c r="B5" s="143"/>
      <c r="C5" s="44" t="s">
        <v>174</v>
      </c>
      <c r="D5" s="12">
        <v>1</v>
      </c>
      <c r="E5" s="29">
        <v>4</v>
      </c>
      <c r="F5" s="12"/>
      <c r="G5" s="12"/>
      <c r="H5" s="88">
        <f>D5*E5</f>
        <v>4</v>
      </c>
      <c r="I5" s="29"/>
      <c r="J5" s="12"/>
      <c r="K5" s="34"/>
    </row>
    <row r="6" spans="1:11" ht="12.75">
      <c r="A6" s="146"/>
      <c r="B6" s="144"/>
      <c r="C6" s="45"/>
      <c r="D6" s="14"/>
      <c r="E6" s="94"/>
      <c r="F6" s="92"/>
      <c r="G6" s="92"/>
      <c r="H6" s="94"/>
      <c r="I6" s="28">
        <f>SUM(H4:H5)</f>
        <v>4</v>
      </c>
      <c r="J6" s="15">
        <v>5</v>
      </c>
      <c r="K6" s="110">
        <f>I6*J6</f>
        <v>20</v>
      </c>
    </row>
    <row r="7" spans="1:11" ht="51">
      <c r="A7" s="145">
        <v>2</v>
      </c>
      <c r="B7" s="143" t="s">
        <v>130</v>
      </c>
      <c r="C7" s="43" t="s">
        <v>171</v>
      </c>
      <c r="D7" s="12"/>
      <c r="E7" s="29"/>
      <c r="F7" s="12"/>
      <c r="G7" s="12"/>
      <c r="H7" s="29"/>
      <c r="I7" s="29"/>
      <c r="J7" s="12"/>
      <c r="K7" s="34"/>
    </row>
    <row r="8" spans="1:11" ht="12.75">
      <c r="A8" s="145"/>
      <c r="B8" s="143"/>
      <c r="C8" s="44" t="s">
        <v>16</v>
      </c>
      <c r="D8" s="12">
        <v>4</v>
      </c>
      <c r="E8" s="29"/>
      <c r="F8" s="12"/>
      <c r="G8" s="12"/>
      <c r="H8" s="29">
        <f>D8</f>
        <v>4</v>
      </c>
      <c r="I8" s="29"/>
      <c r="J8" s="12"/>
      <c r="K8" s="34"/>
    </row>
    <row r="9" spans="1:11" ht="12.75">
      <c r="A9" s="145"/>
      <c r="B9" s="143"/>
      <c r="C9" s="44" t="s">
        <v>17</v>
      </c>
      <c r="D9" s="12">
        <v>2</v>
      </c>
      <c r="E9" s="29"/>
      <c r="F9" s="13"/>
      <c r="G9" s="13"/>
      <c r="H9" s="29">
        <f>D9</f>
        <v>2</v>
      </c>
      <c r="I9" s="29"/>
      <c r="J9" s="12"/>
      <c r="K9" s="34"/>
    </row>
    <row r="10" spans="1:11" ht="12.75">
      <c r="A10" s="146"/>
      <c r="B10" s="144"/>
      <c r="C10" s="45"/>
      <c r="D10" s="14"/>
      <c r="E10" s="94"/>
      <c r="F10" s="92"/>
      <c r="G10" s="92"/>
      <c r="H10" s="94"/>
      <c r="I10" s="28">
        <f>SUM(H7:H9)</f>
        <v>6</v>
      </c>
      <c r="J10" s="15">
        <v>25</v>
      </c>
      <c r="K10" s="110">
        <f>I10*J10</f>
        <v>150</v>
      </c>
    </row>
    <row r="11" spans="1:11" ht="71.25">
      <c r="A11" s="145">
        <v>3</v>
      </c>
      <c r="B11" s="143" t="s">
        <v>130</v>
      </c>
      <c r="C11" s="43" t="s">
        <v>105</v>
      </c>
      <c r="D11" s="12"/>
      <c r="E11" s="29"/>
      <c r="F11" s="12"/>
      <c r="G11" s="12"/>
      <c r="H11" s="29"/>
      <c r="I11" s="29"/>
      <c r="J11" s="12"/>
      <c r="K11" s="34"/>
    </row>
    <row r="12" spans="1:11" ht="12.75">
      <c r="A12" s="145"/>
      <c r="B12" s="143"/>
      <c r="C12" s="44"/>
      <c r="D12" s="12">
        <v>3</v>
      </c>
      <c r="E12" s="29"/>
      <c r="F12" s="13"/>
      <c r="G12" s="13"/>
      <c r="H12" s="88">
        <f>D12</f>
        <v>3</v>
      </c>
      <c r="I12" s="29"/>
      <c r="J12" s="12"/>
      <c r="K12" s="34"/>
    </row>
    <row r="13" spans="1:11" ht="12.75">
      <c r="A13" s="146"/>
      <c r="B13" s="144"/>
      <c r="C13" s="45"/>
      <c r="D13" s="14"/>
      <c r="E13" s="94"/>
      <c r="F13" s="92"/>
      <c r="G13" s="92"/>
      <c r="H13" s="94"/>
      <c r="I13" s="28">
        <f>SUM(H11:H12)</f>
        <v>3</v>
      </c>
      <c r="J13" s="15">
        <v>100</v>
      </c>
      <c r="K13" s="110">
        <f>I13*J13</f>
        <v>300</v>
      </c>
    </row>
    <row r="14" spans="1:11" ht="51">
      <c r="A14" s="145">
        <v>4</v>
      </c>
      <c r="B14" s="143" t="s">
        <v>130</v>
      </c>
      <c r="C14" s="43" t="s">
        <v>122</v>
      </c>
      <c r="D14" s="12"/>
      <c r="E14" s="29"/>
      <c r="F14" s="12"/>
      <c r="G14" s="12"/>
      <c r="H14" s="29"/>
      <c r="I14" s="29"/>
      <c r="J14" s="12"/>
      <c r="K14" s="34"/>
    </row>
    <row r="15" spans="1:11" ht="12.75">
      <c r="A15" s="145"/>
      <c r="B15" s="143"/>
      <c r="C15" s="44"/>
      <c r="D15" s="12">
        <v>1</v>
      </c>
      <c r="E15" s="29"/>
      <c r="F15" s="13"/>
      <c r="G15" s="13"/>
      <c r="H15" s="88">
        <f>D15</f>
        <v>1</v>
      </c>
      <c r="I15" s="29"/>
      <c r="J15" s="12"/>
      <c r="K15" s="34"/>
    </row>
    <row r="16" spans="1:11" ht="12.75">
      <c r="A16" s="146"/>
      <c r="B16" s="144"/>
      <c r="C16" s="45"/>
      <c r="D16" s="14"/>
      <c r="E16" s="94"/>
      <c r="F16" s="92"/>
      <c r="G16" s="92"/>
      <c r="H16" s="94"/>
      <c r="I16" s="28">
        <f>SUM(H14:H15)</f>
        <v>1</v>
      </c>
      <c r="J16" s="15">
        <v>100</v>
      </c>
      <c r="K16" s="110">
        <f>I16*J16</f>
        <v>100</v>
      </c>
    </row>
    <row r="17" spans="1:11" ht="60.75">
      <c r="A17" s="145">
        <v>5</v>
      </c>
      <c r="B17" s="143" t="s">
        <v>130</v>
      </c>
      <c r="C17" s="43" t="s">
        <v>217</v>
      </c>
      <c r="D17" s="12"/>
      <c r="E17" s="29"/>
      <c r="F17" s="12"/>
      <c r="G17" s="12"/>
      <c r="H17" s="29"/>
      <c r="I17" s="29"/>
      <c r="J17" s="12"/>
      <c r="K17" s="34"/>
    </row>
    <row r="18" spans="1:11" ht="12.75">
      <c r="A18" s="145"/>
      <c r="B18" s="143"/>
      <c r="C18" s="44"/>
      <c r="D18" s="12">
        <v>1</v>
      </c>
      <c r="E18" s="29"/>
      <c r="F18" s="13"/>
      <c r="G18" s="13"/>
      <c r="H18" s="29">
        <f>D18</f>
        <v>1</v>
      </c>
      <c r="I18" s="29"/>
      <c r="J18" s="12"/>
      <c r="K18" s="34"/>
    </row>
    <row r="19" spans="1:11" ht="12.75">
      <c r="A19" s="146"/>
      <c r="B19" s="144"/>
      <c r="C19" s="45"/>
      <c r="D19" s="14"/>
      <c r="E19" s="94"/>
      <c r="F19" s="92"/>
      <c r="G19" s="92"/>
      <c r="H19" s="94"/>
      <c r="I19" s="28">
        <f>SUM(H17:H18)</f>
        <v>1</v>
      </c>
      <c r="J19" s="15">
        <v>400</v>
      </c>
      <c r="K19" s="110">
        <f>I19*J19</f>
        <v>400</v>
      </c>
    </row>
    <row r="20" spans="1:11" ht="30">
      <c r="A20" s="145">
        <v>6</v>
      </c>
      <c r="B20" s="143" t="s">
        <v>130</v>
      </c>
      <c r="C20" s="43" t="s">
        <v>215</v>
      </c>
      <c r="D20" s="12"/>
      <c r="E20" s="29"/>
      <c r="F20" s="12"/>
      <c r="G20" s="12"/>
      <c r="H20" s="29"/>
      <c r="I20" s="29"/>
      <c r="J20" s="12"/>
      <c r="K20" s="34"/>
    </row>
    <row r="21" spans="1:11" ht="12.75">
      <c r="A21" s="145"/>
      <c r="B21" s="143"/>
      <c r="C21" s="44"/>
      <c r="D21" s="12">
        <v>6</v>
      </c>
      <c r="E21" s="29"/>
      <c r="F21" s="13"/>
      <c r="G21" s="13"/>
      <c r="H21" s="29">
        <f>D21</f>
        <v>6</v>
      </c>
      <c r="I21" s="29"/>
      <c r="J21" s="12"/>
      <c r="K21" s="34"/>
    </row>
    <row r="22" spans="1:11" ht="12.75">
      <c r="A22" s="146"/>
      <c r="B22" s="144"/>
      <c r="C22" s="45"/>
      <c r="D22" s="14"/>
      <c r="E22" s="94"/>
      <c r="F22" s="92"/>
      <c r="G22" s="92"/>
      <c r="H22" s="94"/>
      <c r="I22" s="28">
        <f>SUM(H20:H21)</f>
        <v>6</v>
      </c>
      <c r="J22" s="15">
        <v>12</v>
      </c>
      <c r="K22" s="110">
        <f>I22*J22</f>
        <v>72</v>
      </c>
    </row>
    <row r="23" spans="1:11" ht="91.5">
      <c r="A23" s="145">
        <v>7</v>
      </c>
      <c r="B23" s="143" t="s">
        <v>127</v>
      </c>
      <c r="C23" s="43" t="s">
        <v>216</v>
      </c>
      <c r="D23" s="12"/>
      <c r="E23" s="29"/>
      <c r="F23" s="12"/>
      <c r="G23" s="12"/>
      <c r="H23" s="29"/>
      <c r="I23" s="29"/>
      <c r="J23" s="12"/>
      <c r="K23" s="34"/>
    </row>
    <row r="24" spans="1:11" ht="12.75">
      <c r="A24" s="145"/>
      <c r="B24" s="143"/>
      <c r="C24" s="44" t="s">
        <v>42</v>
      </c>
      <c r="D24" s="12">
        <v>1</v>
      </c>
      <c r="E24" s="29">
        <v>26</v>
      </c>
      <c r="F24" s="13">
        <v>0.4</v>
      </c>
      <c r="G24" s="13">
        <v>1.3</v>
      </c>
      <c r="H24" s="29">
        <f>D24*E24*F24*G24</f>
        <v>13.520000000000001</v>
      </c>
      <c r="I24" s="29"/>
      <c r="J24" s="12"/>
      <c r="K24" s="34"/>
    </row>
    <row r="25" spans="1:11" ht="12.75">
      <c r="A25" s="145"/>
      <c r="B25" s="143"/>
      <c r="C25" s="44" t="s">
        <v>43</v>
      </c>
      <c r="D25" s="12">
        <v>1</v>
      </c>
      <c r="E25" s="29">
        <v>14</v>
      </c>
      <c r="F25" s="13">
        <v>0.4</v>
      </c>
      <c r="G25" s="13">
        <v>1.3</v>
      </c>
      <c r="H25" s="29">
        <f>D25*E25*F25*G25</f>
        <v>7.280000000000001</v>
      </c>
      <c r="I25" s="29"/>
      <c r="J25" s="12"/>
      <c r="K25" s="34"/>
    </row>
    <row r="26" spans="1:11" ht="12.75">
      <c r="A26" s="146"/>
      <c r="B26" s="144"/>
      <c r="C26" s="45"/>
      <c r="D26" s="14"/>
      <c r="E26" s="94"/>
      <c r="F26" s="92"/>
      <c r="G26" s="92"/>
      <c r="H26" s="94"/>
      <c r="I26" s="28">
        <f>SUM(H23:H25)</f>
        <v>20.800000000000004</v>
      </c>
      <c r="J26" s="15">
        <v>31.5</v>
      </c>
      <c r="K26" s="110">
        <f>I26*J26</f>
        <v>655.2000000000002</v>
      </c>
    </row>
    <row r="27" spans="1:11" ht="91.5">
      <c r="A27" s="147">
        <v>8</v>
      </c>
      <c r="B27" s="142" t="s">
        <v>128</v>
      </c>
      <c r="C27" s="43" t="s">
        <v>221</v>
      </c>
      <c r="D27" s="17"/>
      <c r="E27" s="30"/>
      <c r="F27" s="17"/>
      <c r="G27" s="17"/>
      <c r="H27" s="30"/>
      <c r="I27" s="30"/>
      <c r="J27" s="17"/>
      <c r="K27" s="95"/>
    </row>
    <row r="28" spans="1:11" ht="12.75">
      <c r="A28" s="145"/>
      <c r="B28" s="143"/>
      <c r="C28" s="44" t="s">
        <v>22</v>
      </c>
      <c r="D28" s="12">
        <v>1</v>
      </c>
      <c r="E28" s="29">
        <v>958</v>
      </c>
      <c r="F28" s="13"/>
      <c r="G28" s="12"/>
      <c r="H28" s="29">
        <f>D28*E28</f>
        <v>958</v>
      </c>
      <c r="I28" s="29"/>
      <c r="J28" s="12"/>
      <c r="K28" s="34"/>
    </row>
    <row r="29" spans="1:11" ht="12.75">
      <c r="A29" s="145"/>
      <c r="B29" s="143"/>
      <c r="C29" s="44" t="s">
        <v>152</v>
      </c>
      <c r="D29" s="12">
        <v>1</v>
      </c>
      <c r="E29" s="29">
        <v>30</v>
      </c>
      <c r="F29" s="13"/>
      <c r="G29" s="13"/>
      <c r="H29" s="29">
        <f>D29*E29</f>
        <v>30</v>
      </c>
      <c r="I29" s="29"/>
      <c r="J29" s="12"/>
      <c r="K29" s="34"/>
    </row>
    <row r="30" spans="1:11" ht="12.75">
      <c r="A30" s="146"/>
      <c r="B30" s="144"/>
      <c r="C30" s="45"/>
      <c r="D30" s="14"/>
      <c r="E30" s="94"/>
      <c r="F30" s="92"/>
      <c r="G30" s="92"/>
      <c r="H30" s="94"/>
      <c r="I30" s="28">
        <f>SUM(H27:H29)</f>
        <v>988</v>
      </c>
      <c r="J30" s="15">
        <v>5.5</v>
      </c>
      <c r="K30" s="110">
        <f>I30*J30</f>
        <v>5434</v>
      </c>
    </row>
    <row r="31" spans="1:11" ht="91.5">
      <c r="A31" s="147">
        <v>9</v>
      </c>
      <c r="B31" s="142" t="s">
        <v>128</v>
      </c>
      <c r="C31" s="43" t="s">
        <v>220</v>
      </c>
      <c r="D31" s="17"/>
      <c r="E31" s="30"/>
      <c r="F31" s="17"/>
      <c r="G31" s="17"/>
      <c r="H31" s="30"/>
      <c r="I31" s="30"/>
      <c r="J31" s="17"/>
      <c r="K31" s="95"/>
    </row>
    <row r="32" spans="1:11" ht="12.75">
      <c r="A32" s="145"/>
      <c r="B32" s="143"/>
      <c r="C32" s="44" t="s">
        <v>255</v>
      </c>
      <c r="D32" s="12">
        <v>1</v>
      </c>
      <c r="E32" s="29">
        <v>322</v>
      </c>
      <c r="F32" s="13"/>
      <c r="G32" s="12"/>
      <c r="H32" s="29">
        <f>D32*E32</f>
        <v>322</v>
      </c>
      <c r="I32" s="29"/>
      <c r="J32" s="12"/>
      <c r="K32" s="34"/>
    </row>
    <row r="33" spans="1:11" ht="12.75">
      <c r="A33" s="145"/>
      <c r="B33" s="143"/>
      <c r="C33" s="44" t="s">
        <v>256</v>
      </c>
      <c r="D33" s="12">
        <v>1</v>
      </c>
      <c r="E33" s="29">
        <v>30</v>
      </c>
      <c r="F33" s="13"/>
      <c r="G33" s="12"/>
      <c r="H33" s="29">
        <f>D33*E33</f>
        <v>30</v>
      </c>
      <c r="I33" s="29"/>
      <c r="J33" s="12"/>
      <c r="K33" s="34"/>
    </row>
    <row r="34" spans="1:11" ht="12.75">
      <c r="A34" s="145"/>
      <c r="B34" s="143"/>
      <c r="C34" s="44" t="s">
        <v>257</v>
      </c>
      <c r="D34" s="12">
        <v>1</v>
      </c>
      <c r="E34" s="29">
        <v>143</v>
      </c>
      <c r="F34" s="13"/>
      <c r="G34" s="12"/>
      <c r="H34" s="29">
        <f>D34*E34</f>
        <v>143</v>
      </c>
      <c r="I34" s="29"/>
      <c r="J34" s="12"/>
      <c r="K34" s="34"/>
    </row>
    <row r="35" spans="1:11" ht="12.75">
      <c r="A35" s="145"/>
      <c r="B35" s="143"/>
      <c r="C35" s="44" t="s">
        <v>258</v>
      </c>
      <c r="D35" s="12">
        <v>1</v>
      </c>
      <c r="E35" s="29">
        <v>292</v>
      </c>
      <c r="F35" s="13"/>
      <c r="G35" s="12"/>
      <c r="H35" s="29">
        <f>D35*E35</f>
        <v>292</v>
      </c>
      <c r="I35" s="29"/>
      <c r="J35" s="12"/>
      <c r="K35" s="34"/>
    </row>
    <row r="36" spans="1:11" ht="12.75">
      <c r="A36" s="145"/>
      <c r="B36" s="143"/>
      <c r="C36" s="44" t="s">
        <v>41</v>
      </c>
      <c r="D36" s="12">
        <v>1</v>
      </c>
      <c r="E36" s="29">
        <v>98</v>
      </c>
      <c r="F36" s="13"/>
      <c r="G36" s="12"/>
      <c r="H36" s="29">
        <f>D36*E36</f>
        <v>98</v>
      </c>
      <c r="I36" s="29"/>
      <c r="J36" s="12"/>
      <c r="K36" s="34"/>
    </row>
    <row r="37" spans="1:11" ht="12.75">
      <c r="A37" s="146"/>
      <c r="B37" s="144"/>
      <c r="C37" s="45"/>
      <c r="D37" s="14"/>
      <c r="E37" s="94"/>
      <c r="F37" s="92"/>
      <c r="G37" s="92"/>
      <c r="H37" s="94"/>
      <c r="I37" s="28">
        <f>SUM(H32:H36)</f>
        <v>885</v>
      </c>
      <c r="J37" s="15">
        <v>5.5</v>
      </c>
      <c r="K37" s="110">
        <f>I37*J37</f>
        <v>4867.5</v>
      </c>
    </row>
    <row r="38" spans="1:11" ht="51">
      <c r="A38" s="147">
        <v>10</v>
      </c>
      <c r="B38" s="142" t="s">
        <v>126</v>
      </c>
      <c r="C38" s="43" t="s">
        <v>251</v>
      </c>
      <c r="D38" s="17"/>
      <c r="E38" s="30"/>
      <c r="F38" s="17"/>
      <c r="G38" s="17"/>
      <c r="H38" s="30"/>
      <c r="I38" s="30"/>
      <c r="J38" s="17"/>
      <c r="K38" s="95"/>
    </row>
    <row r="39" spans="1:11" ht="12.75">
      <c r="A39" s="145"/>
      <c r="B39" s="143"/>
      <c r="C39" s="44" t="s">
        <v>75</v>
      </c>
      <c r="D39" s="12">
        <v>6</v>
      </c>
      <c r="E39" s="29"/>
      <c r="F39" s="12"/>
      <c r="G39" s="12"/>
      <c r="H39" s="29">
        <f>D39</f>
        <v>6</v>
      </c>
      <c r="I39" s="29"/>
      <c r="J39" s="12"/>
      <c r="K39" s="34"/>
    </row>
    <row r="40" spans="1:11" ht="12.75">
      <c r="A40" s="145"/>
      <c r="B40" s="143"/>
      <c r="C40" s="44" t="s">
        <v>250</v>
      </c>
      <c r="D40" s="12">
        <v>6</v>
      </c>
      <c r="E40" s="29"/>
      <c r="F40" s="13"/>
      <c r="G40" s="13"/>
      <c r="H40" s="29">
        <f>D40</f>
        <v>6</v>
      </c>
      <c r="I40" s="29"/>
      <c r="J40" s="12"/>
      <c r="K40" s="34"/>
    </row>
    <row r="41" spans="1:11" ht="12.75">
      <c r="A41" s="146"/>
      <c r="B41" s="144"/>
      <c r="C41" s="45"/>
      <c r="D41" s="14"/>
      <c r="E41" s="94"/>
      <c r="F41" s="92"/>
      <c r="G41" s="92"/>
      <c r="H41" s="94"/>
      <c r="I41" s="28">
        <f>SUM(H39:H40)</f>
        <v>12</v>
      </c>
      <c r="J41" s="15">
        <v>13.38</v>
      </c>
      <c r="K41" s="110">
        <f>I41*J41</f>
        <v>160.56</v>
      </c>
    </row>
    <row r="42" spans="1:11" ht="12.75">
      <c r="A42" s="18"/>
      <c r="B42" s="19"/>
      <c r="D42" s="12"/>
      <c r="E42" s="117"/>
      <c r="F42" s="118"/>
      <c r="G42" s="118"/>
      <c r="H42" s="117"/>
      <c r="I42" s="29"/>
      <c r="J42" s="13"/>
      <c r="K42" s="119"/>
    </row>
    <row r="43" spans="1:11" ht="12.75">
      <c r="A43" s="55"/>
      <c r="B43" s="56"/>
      <c r="C43" s="99" t="s">
        <v>143</v>
      </c>
      <c r="D43" s="55"/>
      <c r="E43" s="100"/>
      <c r="F43" s="101"/>
      <c r="G43" s="101"/>
      <c r="H43" s="100"/>
      <c r="I43" s="57"/>
      <c r="J43" s="58"/>
      <c r="K43" s="59">
        <f>SUM(K4:K41)</f>
        <v>12159.26</v>
      </c>
    </row>
    <row r="44" spans="1:11" ht="12.75">
      <c r="A44" s="18"/>
      <c r="B44" s="19"/>
      <c r="D44" s="12"/>
      <c r="E44" s="117"/>
      <c r="F44" s="118"/>
      <c r="G44" s="118"/>
      <c r="H44" s="117"/>
      <c r="I44" s="29"/>
      <c r="J44" s="13"/>
      <c r="K44" s="119"/>
    </row>
    <row r="45" spans="1:11" ht="20.25">
      <c r="A45" s="6">
        <v>2</v>
      </c>
      <c r="B45" s="7"/>
      <c r="C45" s="8" t="s">
        <v>262</v>
      </c>
      <c r="D45" s="9"/>
      <c r="E45" s="120"/>
      <c r="F45" s="121"/>
      <c r="G45" s="121"/>
      <c r="H45" s="120"/>
      <c r="I45" s="32"/>
      <c r="J45" s="122"/>
      <c r="K45" s="123"/>
    </row>
    <row r="46" spans="1:16" ht="60.75">
      <c r="A46" s="145">
        <v>1</v>
      </c>
      <c r="B46" s="143" t="s">
        <v>127</v>
      </c>
      <c r="C46" s="44" t="s">
        <v>218</v>
      </c>
      <c r="D46" s="12"/>
      <c r="E46" s="29"/>
      <c r="F46" s="12"/>
      <c r="G46" s="12"/>
      <c r="H46" s="29"/>
      <c r="I46" s="29"/>
      <c r="J46" s="12"/>
      <c r="K46" s="34"/>
      <c r="O46" s="108"/>
      <c r="P46" s="108"/>
    </row>
    <row r="47" spans="1:17" ht="12.75">
      <c r="A47" s="145"/>
      <c r="B47" s="143"/>
      <c r="C47" s="44" t="s">
        <v>255</v>
      </c>
      <c r="D47" s="12">
        <v>1</v>
      </c>
      <c r="E47" s="29">
        <v>322</v>
      </c>
      <c r="F47" s="13"/>
      <c r="G47" s="12">
        <v>0.3</v>
      </c>
      <c r="H47" s="29">
        <f>D47*E47*G47</f>
        <v>96.6</v>
      </c>
      <c r="I47" s="29"/>
      <c r="J47" s="12"/>
      <c r="K47" s="34"/>
      <c r="N47" s="31"/>
      <c r="O47" s="20"/>
      <c r="P47" s="137"/>
      <c r="Q47" s="135"/>
    </row>
    <row r="48" spans="1:17" ht="12.75">
      <c r="A48" s="145"/>
      <c r="B48" s="143"/>
      <c r="C48" s="44" t="s">
        <v>256</v>
      </c>
      <c r="D48" s="12">
        <v>1</v>
      </c>
      <c r="E48" s="29">
        <v>30</v>
      </c>
      <c r="F48" s="13"/>
      <c r="G48" s="12">
        <v>0.3</v>
      </c>
      <c r="H48" s="29">
        <f>D48*E48*G48</f>
        <v>9</v>
      </c>
      <c r="I48" s="29"/>
      <c r="J48" s="12"/>
      <c r="K48" s="34"/>
      <c r="N48" s="31"/>
      <c r="O48" s="20"/>
      <c r="P48" s="137"/>
      <c r="Q48" s="135"/>
    </row>
    <row r="49" spans="1:17" ht="12.75">
      <c r="A49" s="145"/>
      <c r="B49" s="143"/>
      <c r="C49" s="44" t="s">
        <v>257</v>
      </c>
      <c r="D49" s="12">
        <v>1</v>
      </c>
      <c r="E49" s="29">
        <v>143</v>
      </c>
      <c r="F49" s="13"/>
      <c r="G49" s="12">
        <v>0.3</v>
      </c>
      <c r="H49" s="29">
        <f>D49*E49*G49</f>
        <v>42.9</v>
      </c>
      <c r="I49" s="29"/>
      <c r="J49" s="12"/>
      <c r="K49" s="34"/>
      <c r="N49" s="31"/>
      <c r="O49" s="20"/>
      <c r="P49" s="137"/>
      <c r="Q49" s="135"/>
    </row>
    <row r="50" spans="1:17" ht="12.75">
      <c r="A50" s="145"/>
      <c r="B50" s="143"/>
      <c r="C50" s="44" t="s">
        <v>258</v>
      </c>
      <c r="D50" s="12">
        <v>1</v>
      </c>
      <c r="E50" s="29">
        <v>292</v>
      </c>
      <c r="F50" s="13"/>
      <c r="G50" s="12">
        <v>0.3</v>
      </c>
      <c r="H50" s="29">
        <f>D50*E50*G50</f>
        <v>87.6</v>
      </c>
      <c r="I50" s="29"/>
      <c r="J50" s="12"/>
      <c r="K50" s="34"/>
      <c r="N50" s="31"/>
      <c r="O50" s="20"/>
      <c r="P50" s="137"/>
      <c r="Q50" s="135"/>
    </row>
    <row r="51" spans="1:17" s="98" customFormat="1" ht="12.75">
      <c r="A51" s="145"/>
      <c r="B51" s="143"/>
      <c r="C51" s="44" t="s">
        <v>41</v>
      </c>
      <c r="D51" s="12">
        <v>1</v>
      </c>
      <c r="E51" s="29">
        <v>98</v>
      </c>
      <c r="F51" s="13"/>
      <c r="G51" s="12">
        <v>0.3</v>
      </c>
      <c r="H51" s="29">
        <f>D51*E51*G51</f>
        <v>29.4</v>
      </c>
      <c r="I51" s="29"/>
      <c r="J51" s="96"/>
      <c r="K51" s="113"/>
      <c r="N51" s="31"/>
      <c r="O51" s="20"/>
      <c r="P51" s="137"/>
      <c r="Q51" s="135"/>
    </row>
    <row r="52" spans="1:16" ht="12.75">
      <c r="A52" s="145"/>
      <c r="B52" s="143"/>
      <c r="C52" s="44" t="s">
        <v>51</v>
      </c>
      <c r="D52" s="12">
        <v>1</v>
      </c>
      <c r="E52" s="29">
        <v>9</v>
      </c>
      <c r="F52" s="13">
        <v>1</v>
      </c>
      <c r="G52" s="13">
        <v>0.5</v>
      </c>
      <c r="H52" s="29">
        <f>D52*E52*F52*G52</f>
        <v>4.5</v>
      </c>
      <c r="I52" s="29"/>
      <c r="J52" s="12"/>
      <c r="K52" s="34"/>
      <c r="O52" s="108"/>
      <c r="P52" s="137"/>
    </row>
    <row r="53" spans="1:16" ht="12.75">
      <c r="A53" s="145"/>
      <c r="B53" s="143"/>
      <c r="C53" s="44" t="s">
        <v>52</v>
      </c>
      <c r="D53" s="12">
        <v>1</v>
      </c>
      <c r="E53" s="29">
        <v>20</v>
      </c>
      <c r="F53" s="13">
        <v>1</v>
      </c>
      <c r="G53" s="13">
        <v>0.5</v>
      </c>
      <c r="H53" s="29">
        <f>D53*E53*F53*G53</f>
        <v>10</v>
      </c>
      <c r="I53" s="29"/>
      <c r="J53" s="12"/>
      <c r="K53" s="34"/>
      <c r="O53" s="108"/>
      <c r="P53" s="108"/>
    </row>
    <row r="54" spans="1:11" ht="12.75">
      <c r="A54" s="146"/>
      <c r="B54" s="144"/>
      <c r="C54" s="45"/>
      <c r="D54" s="14"/>
      <c r="E54" s="94"/>
      <c r="F54" s="92"/>
      <c r="G54" s="92"/>
      <c r="H54" s="94"/>
      <c r="I54" s="28">
        <f>SUM(H47:H53)</f>
        <v>280</v>
      </c>
      <c r="J54" s="15">
        <v>16.28</v>
      </c>
      <c r="K54" s="110">
        <f>I54*J54</f>
        <v>4558.400000000001</v>
      </c>
    </row>
    <row r="55" spans="1:14" ht="316.5" customHeight="1">
      <c r="A55" s="147">
        <v>2</v>
      </c>
      <c r="B55" s="142" t="s">
        <v>219</v>
      </c>
      <c r="C55" s="86" t="s">
        <v>267</v>
      </c>
      <c r="D55" s="17"/>
      <c r="E55" s="30"/>
      <c r="F55" s="17"/>
      <c r="G55" s="17"/>
      <c r="H55" s="30"/>
      <c r="I55" s="30"/>
      <c r="J55" s="17"/>
      <c r="K55" s="95"/>
      <c r="M55" s="27"/>
      <c r="N55" s="108"/>
    </row>
    <row r="56" spans="1:11" ht="12.75">
      <c r="A56" s="145"/>
      <c r="B56" s="143"/>
      <c r="C56" s="44" t="s">
        <v>34</v>
      </c>
      <c r="D56" s="12">
        <v>1</v>
      </c>
      <c r="E56" s="88">
        <v>159</v>
      </c>
      <c r="F56" s="13"/>
      <c r="G56" s="13"/>
      <c r="H56" s="88">
        <f>D56*E56</f>
        <v>159</v>
      </c>
      <c r="I56" s="29"/>
      <c r="J56" s="12"/>
      <c r="K56" s="34"/>
    </row>
    <row r="57" spans="1:11" ht="12.75">
      <c r="A57" s="146"/>
      <c r="B57" s="144"/>
      <c r="C57" s="45"/>
      <c r="D57" s="14"/>
      <c r="E57" s="94"/>
      <c r="F57" s="92"/>
      <c r="G57" s="92"/>
      <c r="H57" s="94"/>
      <c r="I57" s="28">
        <f>SUM(H56:H56)</f>
        <v>159</v>
      </c>
      <c r="J57" s="15">
        <v>48.49</v>
      </c>
      <c r="K57" s="110">
        <f>I57*J57</f>
        <v>7709.910000000001</v>
      </c>
    </row>
    <row r="58" spans="1:11" ht="275.25">
      <c r="A58" s="147">
        <v>3</v>
      </c>
      <c r="B58" s="142" t="s">
        <v>219</v>
      </c>
      <c r="C58" s="86" t="s">
        <v>268</v>
      </c>
      <c r="D58" s="17"/>
      <c r="E58" s="30"/>
      <c r="F58" s="17"/>
      <c r="G58" s="17"/>
      <c r="H58" s="30"/>
      <c r="I58" s="30"/>
      <c r="J58" s="17"/>
      <c r="K58" s="95"/>
    </row>
    <row r="59" spans="1:11" ht="12.75">
      <c r="A59" s="145"/>
      <c r="B59" s="143"/>
      <c r="C59" s="44" t="s">
        <v>36</v>
      </c>
      <c r="D59" s="12">
        <v>1</v>
      </c>
      <c r="E59" s="13">
        <v>29.5</v>
      </c>
      <c r="F59" s="13"/>
      <c r="G59" s="13"/>
      <c r="H59" s="90">
        <f>D59*E59</f>
        <v>29.5</v>
      </c>
      <c r="I59" s="29"/>
      <c r="J59" s="12"/>
      <c r="K59" s="34"/>
    </row>
    <row r="60" spans="1:11" ht="12.75">
      <c r="A60" s="145"/>
      <c r="B60" s="143"/>
      <c r="C60" s="44" t="s">
        <v>37</v>
      </c>
      <c r="D60" s="12">
        <v>1</v>
      </c>
      <c r="E60" s="13">
        <v>108</v>
      </c>
      <c r="F60" s="13"/>
      <c r="G60" s="13"/>
      <c r="H60" s="90">
        <v>108</v>
      </c>
      <c r="I60" s="29"/>
      <c r="J60" s="12"/>
      <c r="K60" s="34"/>
    </row>
    <row r="61" spans="1:11" ht="12.75">
      <c r="A61" s="146"/>
      <c r="B61" s="144"/>
      <c r="C61" s="45"/>
      <c r="D61" s="14"/>
      <c r="E61" s="94"/>
      <c r="F61" s="92"/>
      <c r="G61" s="92"/>
      <c r="H61" s="94"/>
      <c r="I61" s="28">
        <f>SUM(H59:H60)</f>
        <v>137.5</v>
      </c>
      <c r="J61" s="15">
        <v>11</v>
      </c>
      <c r="K61" s="110">
        <f>I61*J61</f>
        <v>1512.5</v>
      </c>
    </row>
    <row r="62" spans="1:11" ht="264.75">
      <c r="A62" s="147">
        <v>4</v>
      </c>
      <c r="B62" s="142" t="s">
        <v>219</v>
      </c>
      <c r="C62" s="86" t="s">
        <v>269</v>
      </c>
      <c r="D62" s="17"/>
      <c r="E62" s="30"/>
      <c r="F62" s="17"/>
      <c r="G62" s="17"/>
      <c r="H62" s="30"/>
      <c r="I62" s="30"/>
      <c r="J62" s="17"/>
      <c r="K62" s="95"/>
    </row>
    <row r="63" spans="1:11" ht="12.75">
      <c r="A63" s="145"/>
      <c r="B63" s="143"/>
      <c r="C63" s="87" t="s">
        <v>48</v>
      </c>
      <c r="D63" s="12">
        <v>1</v>
      </c>
      <c r="E63" s="88">
        <v>50</v>
      </c>
      <c r="F63" s="13"/>
      <c r="G63" s="13"/>
      <c r="H63" s="88">
        <f>D63*E63</f>
        <v>50</v>
      </c>
      <c r="I63" s="29"/>
      <c r="J63" s="12"/>
      <c r="K63" s="34"/>
    </row>
    <row r="64" spans="1:11" ht="12.75">
      <c r="A64" s="145"/>
      <c r="B64" s="143"/>
      <c r="C64" s="87" t="s">
        <v>49</v>
      </c>
      <c r="D64" s="12">
        <v>1</v>
      </c>
      <c r="E64" s="89">
        <v>128</v>
      </c>
      <c r="F64" s="13"/>
      <c r="G64" s="13"/>
      <c r="H64" s="88">
        <f>D64*E64</f>
        <v>128</v>
      </c>
      <c r="I64" s="29"/>
      <c r="J64" s="12"/>
      <c r="K64" s="34"/>
    </row>
    <row r="65" spans="1:11" ht="12.75">
      <c r="A65" s="145"/>
      <c r="B65" s="143"/>
      <c r="C65" s="87" t="s">
        <v>50</v>
      </c>
      <c r="D65" s="12">
        <v>1</v>
      </c>
      <c r="E65" s="89">
        <v>119</v>
      </c>
      <c r="F65" s="13"/>
      <c r="G65" s="13"/>
      <c r="H65" s="88">
        <f>D65*E65</f>
        <v>119</v>
      </c>
      <c r="I65" s="29"/>
      <c r="J65" s="12"/>
      <c r="K65" s="34"/>
    </row>
    <row r="66" spans="1:11" ht="12.75">
      <c r="A66" s="145"/>
      <c r="B66" s="143"/>
      <c r="C66" s="44" t="s">
        <v>33</v>
      </c>
      <c r="D66" s="12">
        <v>1</v>
      </c>
      <c r="E66" s="88">
        <v>76</v>
      </c>
      <c r="F66" s="13"/>
      <c r="G66" s="13"/>
      <c r="H66" s="88">
        <f>D66*E66</f>
        <v>76</v>
      </c>
      <c r="I66" s="29"/>
      <c r="J66" s="12"/>
      <c r="K66" s="34"/>
    </row>
    <row r="67" spans="1:11" ht="12.75">
      <c r="A67" s="146"/>
      <c r="B67" s="144"/>
      <c r="C67" s="45"/>
      <c r="D67" s="14"/>
      <c r="E67" s="94"/>
      <c r="F67" s="92"/>
      <c r="G67" s="92"/>
      <c r="H67" s="94"/>
      <c r="I67" s="28">
        <f>SUM(H63:H66)</f>
        <v>373</v>
      </c>
      <c r="J67" s="15">
        <v>43.08</v>
      </c>
      <c r="K67" s="110">
        <f>I67*J67</f>
        <v>16068.84</v>
      </c>
    </row>
    <row r="68" spans="1:11" ht="264.75">
      <c r="A68" s="147">
        <v>5</v>
      </c>
      <c r="B68" s="142" t="s">
        <v>74</v>
      </c>
      <c r="C68" s="86" t="s">
        <v>270</v>
      </c>
      <c r="D68" s="17"/>
      <c r="E68" s="30"/>
      <c r="F68" s="17"/>
      <c r="G68" s="17"/>
      <c r="H68" s="30"/>
      <c r="I68" s="30"/>
      <c r="J68" s="17"/>
      <c r="K68" s="95"/>
    </row>
    <row r="69" spans="1:11" ht="12.75">
      <c r="A69" s="145"/>
      <c r="B69" s="143"/>
      <c r="C69" s="44" t="s">
        <v>213</v>
      </c>
      <c r="D69" s="12">
        <v>1</v>
      </c>
      <c r="E69" s="88">
        <f>176</f>
        <v>176</v>
      </c>
      <c r="F69" s="13"/>
      <c r="G69" s="13"/>
      <c r="H69" s="88">
        <f>D69*E69</f>
        <v>176</v>
      </c>
      <c r="I69" s="29"/>
      <c r="J69" s="12"/>
      <c r="K69" s="34"/>
    </row>
    <row r="70" spans="1:11" ht="12.75">
      <c r="A70" s="145"/>
      <c r="B70" s="143"/>
      <c r="C70" s="44" t="s">
        <v>212</v>
      </c>
      <c r="D70" s="12">
        <v>1</v>
      </c>
      <c r="E70" s="89">
        <v>25</v>
      </c>
      <c r="F70" s="13"/>
      <c r="G70" s="13"/>
      <c r="H70" s="88">
        <f>D70*E70</f>
        <v>25</v>
      </c>
      <c r="I70" s="29"/>
      <c r="J70" s="12"/>
      <c r="K70" s="34"/>
    </row>
    <row r="71" spans="1:11" ht="12.75">
      <c r="A71" s="146"/>
      <c r="B71" s="144"/>
      <c r="C71" s="45"/>
      <c r="D71" s="14"/>
      <c r="E71" s="94"/>
      <c r="F71" s="92"/>
      <c r="G71" s="92"/>
      <c r="H71" s="94"/>
      <c r="I71" s="28">
        <f>SUM(H69:H70)</f>
        <v>201</v>
      </c>
      <c r="J71" s="15">
        <v>62.15</v>
      </c>
      <c r="K71" s="110">
        <f>I71*J71</f>
        <v>12492.15</v>
      </c>
    </row>
    <row r="72" spans="1:11" ht="275.25">
      <c r="A72" s="147">
        <v>6</v>
      </c>
      <c r="B72" s="142" t="s">
        <v>219</v>
      </c>
      <c r="C72" s="43" t="s">
        <v>271</v>
      </c>
      <c r="D72" s="17"/>
      <c r="E72" s="30"/>
      <c r="F72" s="17"/>
      <c r="G72" s="17"/>
      <c r="H72" s="30"/>
      <c r="I72" s="30"/>
      <c r="J72" s="17"/>
      <c r="K72" s="95"/>
    </row>
    <row r="73" spans="1:11" ht="12.75">
      <c r="A73" s="145"/>
      <c r="B73" s="143"/>
      <c r="C73" s="44" t="s">
        <v>18</v>
      </c>
      <c r="D73" s="12">
        <v>1</v>
      </c>
      <c r="E73" s="88">
        <v>220</v>
      </c>
      <c r="F73" s="13"/>
      <c r="G73" s="13"/>
      <c r="H73" s="88">
        <f>D73*E73</f>
        <v>220</v>
      </c>
      <c r="I73" s="29"/>
      <c r="J73" s="12"/>
      <c r="K73" s="34"/>
    </row>
    <row r="74" spans="1:11" ht="12.75">
      <c r="A74" s="146"/>
      <c r="B74" s="144"/>
      <c r="C74" s="45"/>
      <c r="D74" s="14"/>
      <c r="E74" s="94"/>
      <c r="F74" s="92"/>
      <c r="G74" s="92"/>
      <c r="H74" s="94"/>
      <c r="I74" s="28">
        <f>SUM(H73:H73)</f>
        <v>220</v>
      </c>
      <c r="J74" s="15">
        <v>55</v>
      </c>
      <c r="K74" s="110">
        <f>I74*J74</f>
        <v>12100</v>
      </c>
    </row>
    <row r="75" spans="1:11" ht="275.25">
      <c r="A75" s="147">
        <v>7</v>
      </c>
      <c r="B75" s="142" t="s">
        <v>219</v>
      </c>
      <c r="C75" s="43" t="s">
        <v>272</v>
      </c>
      <c r="D75" s="17"/>
      <c r="E75" s="30"/>
      <c r="F75" s="17"/>
      <c r="G75" s="17"/>
      <c r="H75" s="30"/>
      <c r="I75" s="30"/>
      <c r="J75" s="17"/>
      <c r="K75" s="95"/>
    </row>
    <row r="76" spans="1:11" ht="12.75">
      <c r="A76" s="145"/>
      <c r="B76" s="143"/>
      <c r="C76" s="44" t="s">
        <v>53</v>
      </c>
      <c r="D76" s="12">
        <v>1</v>
      </c>
      <c r="E76" s="89">
        <v>50</v>
      </c>
      <c r="F76" s="13"/>
      <c r="G76" s="13"/>
      <c r="H76" s="89">
        <f>D76*E76</f>
        <v>50</v>
      </c>
      <c r="I76" s="29"/>
      <c r="J76" s="12"/>
      <c r="K76" s="34"/>
    </row>
    <row r="77" spans="1:11" ht="12.75">
      <c r="A77" s="145"/>
      <c r="B77" s="143"/>
      <c r="C77" s="44" t="s">
        <v>54</v>
      </c>
      <c r="D77" s="12">
        <v>1</v>
      </c>
      <c r="E77" s="88">
        <v>50</v>
      </c>
      <c r="F77" s="13"/>
      <c r="G77" s="13"/>
      <c r="H77" s="89">
        <f>D77*E77</f>
        <v>50</v>
      </c>
      <c r="I77" s="29"/>
      <c r="J77" s="12"/>
      <c r="K77" s="34"/>
    </row>
    <row r="78" spans="1:11" ht="12.75">
      <c r="A78" s="145"/>
      <c r="B78" s="143"/>
      <c r="C78" s="44" t="s">
        <v>264</v>
      </c>
      <c r="D78" s="12">
        <v>1</v>
      </c>
      <c r="E78" s="89">
        <v>150</v>
      </c>
      <c r="F78" s="13"/>
      <c r="G78" s="13"/>
      <c r="H78" s="89">
        <f>D78*E78</f>
        <v>150</v>
      </c>
      <c r="I78" s="29"/>
      <c r="J78" s="12"/>
      <c r="K78" s="34"/>
    </row>
    <row r="79" spans="1:11" ht="12.75">
      <c r="A79" s="145"/>
      <c r="B79" s="143"/>
      <c r="C79" s="44" t="s">
        <v>55</v>
      </c>
      <c r="D79" s="12">
        <v>1</v>
      </c>
      <c r="E79" s="89">
        <v>100</v>
      </c>
      <c r="F79" s="13"/>
      <c r="G79" s="13"/>
      <c r="H79" s="89">
        <f>D79*E79</f>
        <v>100</v>
      </c>
      <c r="I79" s="29"/>
      <c r="J79" s="12"/>
      <c r="K79" s="34"/>
    </row>
    <row r="80" spans="1:11" ht="12.75">
      <c r="A80" s="146"/>
      <c r="B80" s="144"/>
      <c r="C80" s="45"/>
      <c r="D80" s="14"/>
      <c r="E80" s="94"/>
      <c r="F80" s="92"/>
      <c r="G80" s="92"/>
      <c r="H80" s="94"/>
      <c r="I80" s="28">
        <f>SUM(H76:H79)</f>
        <v>350</v>
      </c>
      <c r="J80" s="15">
        <v>55</v>
      </c>
      <c r="K80" s="110">
        <f>I80*J80</f>
        <v>19250</v>
      </c>
    </row>
    <row r="81" spans="1:11" ht="81">
      <c r="A81" s="147">
        <v>8</v>
      </c>
      <c r="B81" s="142" t="s">
        <v>130</v>
      </c>
      <c r="C81" s="43" t="s">
        <v>226</v>
      </c>
      <c r="D81" s="17"/>
      <c r="E81" s="30"/>
      <c r="F81" s="17"/>
      <c r="G81" s="17"/>
      <c r="H81" s="30"/>
      <c r="I81" s="30"/>
      <c r="J81" s="17"/>
      <c r="K81" s="95"/>
    </row>
    <row r="82" spans="1:11" ht="12.75">
      <c r="A82" s="145"/>
      <c r="B82" s="143"/>
      <c r="C82" s="44" t="s">
        <v>227</v>
      </c>
      <c r="D82" s="12">
        <v>5</v>
      </c>
      <c r="E82" s="29"/>
      <c r="F82" s="12"/>
      <c r="G82" s="12"/>
      <c r="H82" s="29">
        <f>D82</f>
        <v>5</v>
      </c>
      <c r="I82" s="29"/>
      <c r="J82" s="12"/>
      <c r="K82" s="34"/>
    </row>
    <row r="83" spans="1:11" ht="12.75">
      <c r="A83" s="145"/>
      <c r="B83" s="143"/>
      <c r="C83" s="44" t="s">
        <v>250</v>
      </c>
      <c r="D83" s="12">
        <v>3</v>
      </c>
      <c r="E83" s="29"/>
      <c r="F83" s="13"/>
      <c r="G83" s="13"/>
      <c r="H83" s="29">
        <f>D83</f>
        <v>3</v>
      </c>
      <c r="I83" s="29"/>
      <c r="J83" s="12"/>
      <c r="K83" s="34"/>
    </row>
    <row r="84" spans="1:11" ht="12.75">
      <c r="A84" s="145"/>
      <c r="B84" s="143"/>
      <c r="C84" s="44" t="s">
        <v>250</v>
      </c>
      <c r="D84" s="12">
        <v>13</v>
      </c>
      <c r="E84" s="29"/>
      <c r="F84" s="13"/>
      <c r="G84" s="13"/>
      <c r="H84" s="29">
        <f>D84</f>
        <v>13</v>
      </c>
      <c r="I84" s="29"/>
      <c r="J84" s="12"/>
      <c r="K84" s="34"/>
    </row>
    <row r="85" spans="1:11" ht="12.75">
      <c r="A85" s="146"/>
      <c r="B85" s="144"/>
      <c r="C85" s="45"/>
      <c r="D85" s="14"/>
      <c r="E85" s="94"/>
      <c r="F85" s="92"/>
      <c r="G85" s="92"/>
      <c r="H85" s="94"/>
      <c r="I85" s="28">
        <f>SUM(H82:H84)</f>
        <v>21</v>
      </c>
      <c r="J85" s="15">
        <v>660</v>
      </c>
      <c r="K85" s="110">
        <f>I85*J85</f>
        <v>13860</v>
      </c>
    </row>
    <row r="86" spans="1:11" ht="81">
      <c r="A86" s="147">
        <v>9</v>
      </c>
      <c r="B86" s="142" t="s">
        <v>130</v>
      </c>
      <c r="C86" s="43" t="s">
        <v>228</v>
      </c>
      <c r="D86" s="17"/>
      <c r="E86" s="30"/>
      <c r="F86" s="17"/>
      <c r="G86" s="17"/>
      <c r="H86" s="30"/>
      <c r="I86" s="30"/>
      <c r="J86" s="17"/>
      <c r="K86" s="95"/>
    </row>
    <row r="87" spans="1:11" ht="12.75">
      <c r="A87" s="145"/>
      <c r="B87" s="143"/>
      <c r="C87" s="44" t="s">
        <v>227</v>
      </c>
      <c r="D87" s="12">
        <v>16</v>
      </c>
      <c r="E87" s="29"/>
      <c r="F87" s="12"/>
      <c r="G87" s="12"/>
      <c r="H87" s="29">
        <f aca="true" t="shared" si="0" ref="H87:H93">D87</f>
        <v>16</v>
      </c>
      <c r="I87" s="29"/>
      <c r="J87" s="12"/>
      <c r="K87" s="34"/>
    </row>
    <row r="88" spans="1:11" ht="12.75">
      <c r="A88" s="145"/>
      <c r="B88" s="143"/>
      <c r="C88" s="44" t="s">
        <v>161</v>
      </c>
      <c r="D88" s="12">
        <v>10</v>
      </c>
      <c r="E88" s="29"/>
      <c r="F88" s="13"/>
      <c r="G88" s="13"/>
      <c r="H88" s="29">
        <f t="shared" si="0"/>
        <v>10</v>
      </c>
      <c r="I88" s="29"/>
      <c r="J88" s="12"/>
      <c r="K88" s="34"/>
    </row>
    <row r="89" spans="1:11" ht="12.75">
      <c r="A89" s="145"/>
      <c r="B89" s="143"/>
      <c r="C89" s="44" t="s">
        <v>99</v>
      </c>
      <c r="D89" s="12">
        <v>4</v>
      </c>
      <c r="E89" s="29"/>
      <c r="F89" s="13"/>
      <c r="G89" s="13"/>
      <c r="H89" s="29">
        <f t="shared" si="0"/>
        <v>4</v>
      </c>
      <c r="I89" s="29"/>
      <c r="J89" s="12"/>
      <c r="K89" s="34"/>
    </row>
    <row r="90" spans="1:11" ht="12.75">
      <c r="A90" s="145"/>
      <c r="B90" s="143"/>
      <c r="C90" s="44" t="s">
        <v>53</v>
      </c>
      <c r="D90" s="12">
        <v>4</v>
      </c>
      <c r="E90" s="29"/>
      <c r="F90" s="13"/>
      <c r="G90" s="13"/>
      <c r="H90" s="29">
        <f t="shared" si="0"/>
        <v>4</v>
      </c>
      <c r="I90" s="29"/>
      <c r="J90" s="12"/>
      <c r="K90" s="34"/>
    </row>
    <row r="91" spans="1:11" ht="12.75">
      <c r="A91" s="145"/>
      <c r="B91" s="143"/>
      <c r="C91" s="44" t="s">
        <v>54</v>
      </c>
      <c r="D91" s="12">
        <v>4</v>
      </c>
      <c r="E91" s="29"/>
      <c r="F91" s="13"/>
      <c r="G91" s="13"/>
      <c r="H91" s="29">
        <f t="shared" si="0"/>
        <v>4</v>
      </c>
      <c r="I91" s="29"/>
      <c r="J91" s="12"/>
      <c r="K91" s="34"/>
    </row>
    <row r="92" spans="1:11" ht="12.75">
      <c r="A92" s="145"/>
      <c r="B92" s="143"/>
      <c r="C92" s="44" t="s">
        <v>264</v>
      </c>
      <c r="D92" s="12">
        <v>4</v>
      </c>
      <c r="E92" s="29"/>
      <c r="F92" s="13"/>
      <c r="G92" s="13"/>
      <c r="H92" s="29">
        <f t="shared" si="0"/>
        <v>4</v>
      </c>
      <c r="I92" s="29"/>
      <c r="J92" s="12"/>
      <c r="K92" s="34"/>
    </row>
    <row r="93" spans="1:11" ht="12.75">
      <c r="A93" s="145"/>
      <c r="B93" s="143"/>
      <c r="C93" s="44" t="s">
        <v>55</v>
      </c>
      <c r="D93" s="12">
        <v>4</v>
      </c>
      <c r="E93" s="29"/>
      <c r="F93" s="13"/>
      <c r="G93" s="13"/>
      <c r="H93" s="29">
        <f t="shared" si="0"/>
        <v>4</v>
      </c>
      <c r="I93" s="29"/>
      <c r="J93" s="12"/>
      <c r="K93" s="34"/>
    </row>
    <row r="94" spans="1:11" ht="12.75">
      <c r="A94" s="146"/>
      <c r="B94" s="144"/>
      <c r="C94" s="45"/>
      <c r="D94" s="14"/>
      <c r="E94" s="94"/>
      <c r="F94" s="92"/>
      <c r="G94" s="92"/>
      <c r="H94" s="94"/>
      <c r="I94" s="28">
        <f>SUM(H87:H93)</f>
        <v>46</v>
      </c>
      <c r="J94" s="15">
        <v>158.4</v>
      </c>
      <c r="K94" s="110">
        <f>I94*J94</f>
        <v>7286.400000000001</v>
      </c>
    </row>
    <row r="95" spans="1:11" ht="12.75">
      <c r="A95" s="18"/>
      <c r="B95" s="19"/>
      <c r="D95" s="18"/>
      <c r="E95" s="60"/>
      <c r="F95" s="61"/>
      <c r="G95" s="61"/>
      <c r="H95" s="60"/>
      <c r="I95" s="31"/>
      <c r="J95" s="20"/>
      <c r="K95" s="21"/>
    </row>
    <row r="96" spans="1:11" ht="20.25">
      <c r="A96" s="55"/>
      <c r="B96" s="56"/>
      <c r="C96" s="99" t="s">
        <v>263</v>
      </c>
      <c r="D96" s="55"/>
      <c r="E96" s="100"/>
      <c r="F96" s="101"/>
      <c r="G96" s="101"/>
      <c r="H96" s="100"/>
      <c r="I96" s="57"/>
      <c r="J96" s="58"/>
      <c r="K96" s="59">
        <f>SUM(K46:K95)</f>
        <v>94838.2</v>
      </c>
    </row>
    <row r="97" spans="1:11" ht="12.75">
      <c r="A97" s="22"/>
      <c r="B97" s="23"/>
      <c r="D97" s="22"/>
      <c r="E97" s="102"/>
      <c r="F97" s="103"/>
      <c r="G97" s="103"/>
      <c r="H97" s="102"/>
      <c r="I97" s="33"/>
      <c r="J97" s="25"/>
      <c r="K97" s="26"/>
    </row>
    <row r="98" spans="1:11" ht="12.75">
      <c r="A98" s="22"/>
      <c r="B98" s="23"/>
      <c r="D98" s="22"/>
      <c r="E98" s="102"/>
      <c r="F98" s="103"/>
      <c r="G98" s="103"/>
      <c r="H98" s="102"/>
      <c r="I98" s="33"/>
      <c r="J98" s="25"/>
      <c r="K98" s="26"/>
    </row>
    <row r="99" spans="1:11" ht="12.75">
      <c r="A99" s="6">
        <v>2</v>
      </c>
      <c r="B99" s="7"/>
      <c r="C99" s="8" t="s">
        <v>144</v>
      </c>
      <c r="D99" s="9"/>
      <c r="E99" s="32"/>
      <c r="F99" s="9"/>
      <c r="G99" s="9"/>
      <c r="H99" s="32"/>
      <c r="I99" s="32"/>
      <c r="J99" s="9"/>
      <c r="K99" s="10"/>
    </row>
    <row r="100" spans="1:11" ht="60.75">
      <c r="A100" s="145">
        <v>1</v>
      </c>
      <c r="B100" s="143" t="s">
        <v>127</v>
      </c>
      <c r="C100" s="43" t="s">
        <v>76</v>
      </c>
      <c r="D100" s="12"/>
      <c r="E100" s="29"/>
      <c r="F100" s="12"/>
      <c r="G100" s="12"/>
      <c r="H100" s="29"/>
      <c r="I100" s="29"/>
      <c r="J100" s="12"/>
      <c r="K100" s="95"/>
    </row>
    <row r="101" spans="1:11" ht="12.75">
      <c r="A101" s="145"/>
      <c r="B101" s="143"/>
      <c r="C101" s="44"/>
      <c r="D101" s="12">
        <v>1</v>
      </c>
      <c r="E101" s="29">
        <v>1</v>
      </c>
      <c r="F101" s="89">
        <v>1745</v>
      </c>
      <c r="G101" s="13">
        <v>0.2</v>
      </c>
      <c r="H101" s="29">
        <f>D101*E101*F101*G101</f>
        <v>349</v>
      </c>
      <c r="I101" s="29"/>
      <c r="J101" s="12"/>
      <c r="K101" s="34"/>
    </row>
    <row r="102" spans="1:11" ht="12.75">
      <c r="A102" s="146"/>
      <c r="B102" s="144"/>
      <c r="C102" s="45"/>
      <c r="D102" s="14"/>
      <c r="E102" s="94"/>
      <c r="F102" s="104"/>
      <c r="G102" s="92"/>
      <c r="H102" s="94"/>
      <c r="I102" s="28">
        <f>SUM(H101:H101)</f>
        <v>349</v>
      </c>
      <c r="J102" s="15">
        <v>33.34</v>
      </c>
      <c r="K102" s="110">
        <f>I102*J102</f>
        <v>11635.660000000002</v>
      </c>
    </row>
    <row r="103" spans="1:11" ht="52.5" customHeight="1">
      <c r="A103" s="147">
        <v>3</v>
      </c>
      <c r="B103" s="142" t="s">
        <v>127</v>
      </c>
      <c r="C103" s="43" t="s">
        <v>112</v>
      </c>
      <c r="D103" s="17"/>
      <c r="E103" s="30"/>
      <c r="F103" s="91"/>
      <c r="G103" s="17"/>
      <c r="H103" s="30"/>
      <c r="I103" s="30"/>
      <c r="J103" s="17"/>
      <c r="K103" s="95"/>
    </row>
    <row r="104" spans="1:11" ht="12.75" customHeight="1">
      <c r="A104" s="145"/>
      <c r="B104" s="143"/>
      <c r="C104" s="44"/>
      <c r="D104" s="12">
        <v>1</v>
      </c>
      <c r="E104" s="29">
        <v>1</v>
      </c>
      <c r="F104" s="89">
        <v>1297</v>
      </c>
      <c r="G104" s="13">
        <v>0.15</v>
      </c>
      <c r="H104" s="29">
        <f>E104*F104*G104</f>
        <v>194.54999999999998</v>
      </c>
      <c r="I104" s="29"/>
      <c r="J104" s="12"/>
      <c r="K104" s="34"/>
    </row>
    <row r="105" spans="1:14" ht="12.75">
      <c r="A105" s="146"/>
      <c r="B105" s="144"/>
      <c r="C105" s="45"/>
      <c r="D105" s="14"/>
      <c r="E105" s="94"/>
      <c r="F105" s="92"/>
      <c r="G105" s="92"/>
      <c r="H105" s="94"/>
      <c r="I105" s="28">
        <f>SUM(H104:H104)</f>
        <v>194.54999999999998</v>
      </c>
      <c r="J105" s="15">
        <v>113.44</v>
      </c>
      <c r="K105" s="110">
        <f>I105*J105</f>
        <v>22069.751999999997</v>
      </c>
      <c r="N105" s="136"/>
    </row>
    <row r="106" spans="1:11" ht="60.75">
      <c r="A106" s="145">
        <v>4</v>
      </c>
      <c r="B106" s="143" t="s">
        <v>128</v>
      </c>
      <c r="C106" s="43" t="s">
        <v>107</v>
      </c>
      <c r="D106" s="12"/>
      <c r="E106" s="29"/>
      <c r="F106" s="12"/>
      <c r="G106" s="12"/>
      <c r="H106" s="29"/>
      <c r="I106" s="29"/>
      <c r="J106" s="12"/>
      <c r="K106" s="34"/>
    </row>
    <row r="107" spans="1:11" ht="12.75">
      <c r="A107" s="145"/>
      <c r="B107" s="143"/>
      <c r="C107" s="44" t="s">
        <v>57</v>
      </c>
      <c r="D107" s="12">
        <v>1</v>
      </c>
      <c r="E107" s="88">
        <v>30</v>
      </c>
      <c r="F107" s="13">
        <v>0.1</v>
      </c>
      <c r="G107" s="12"/>
      <c r="H107" s="88">
        <f aca="true" t="shared" si="1" ref="H107:H112">D107*E107*F107</f>
        <v>3</v>
      </c>
      <c r="I107" s="29"/>
      <c r="J107" s="12"/>
      <c r="K107" s="34"/>
    </row>
    <row r="108" spans="1:11" ht="12.75">
      <c r="A108" s="145"/>
      <c r="B108" s="143"/>
      <c r="C108" s="44" t="s">
        <v>58</v>
      </c>
      <c r="D108" s="12">
        <v>1</v>
      </c>
      <c r="E108" s="88">
        <v>73</v>
      </c>
      <c r="F108" s="13">
        <v>0.1</v>
      </c>
      <c r="G108" s="13"/>
      <c r="H108" s="88">
        <f t="shared" si="1"/>
        <v>7.300000000000001</v>
      </c>
      <c r="I108" s="29"/>
      <c r="J108" s="12"/>
      <c r="K108" s="34"/>
    </row>
    <row r="109" spans="1:11" ht="12.75">
      <c r="A109" s="145"/>
      <c r="B109" s="143"/>
      <c r="C109" s="44" t="s">
        <v>60</v>
      </c>
      <c r="D109" s="12">
        <v>1</v>
      </c>
      <c r="E109" s="88">
        <v>28</v>
      </c>
      <c r="F109" s="13">
        <v>0.1</v>
      </c>
      <c r="G109" s="13"/>
      <c r="H109" s="88">
        <f t="shared" si="1"/>
        <v>2.8000000000000003</v>
      </c>
      <c r="I109" s="29"/>
      <c r="J109" s="12"/>
      <c r="K109" s="34"/>
    </row>
    <row r="110" spans="1:11" ht="12.75">
      <c r="A110" s="145"/>
      <c r="B110" s="143"/>
      <c r="C110" s="44" t="s">
        <v>66</v>
      </c>
      <c r="D110" s="12">
        <v>1</v>
      </c>
      <c r="E110" s="88">
        <v>51</v>
      </c>
      <c r="F110" s="13">
        <v>0.1</v>
      </c>
      <c r="G110" s="13"/>
      <c r="H110" s="88">
        <f t="shared" si="1"/>
        <v>5.1000000000000005</v>
      </c>
      <c r="I110" s="29"/>
      <c r="J110" s="12"/>
      <c r="K110" s="34"/>
    </row>
    <row r="111" spans="1:11" ht="12.75">
      <c r="A111" s="145"/>
      <c r="B111" s="143"/>
      <c r="C111" s="44" t="s">
        <v>67</v>
      </c>
      <c r="D111" s="12">
        <v>1</v>
      </c>
      <c r="E111" s="88">
        <v>50</v>
      </c>
      <c r="F111" s="13">
        <v>0.1</v>
      </c>
      <c r="G111" s="13"/>
      <c r="H111" s="88">
        <f t="shared" si="1"/>
        <v>5</v>
      </c>
      <c r="I111" s="29"/>
      <c r="J111" s="12"/>
      <c r="K111" s="34"/>
    </row>
    <row r="112" spans="1:11" ht="12.75">
      <c r="A112" s="145"/>
      <c r="B112" s="143"/>
      <c r="C112" s="44" t="s">
        <v>265</v>
      </c>
      <c r="D112" s="12">
        <v>1</v>
      </c>
      <c r="E112" s="29">
        <v>10</v>
      </c>
      <c r="F112" s="12">
        <v>0.1</v>
      </c>
      <c r="G112" s="12"/>
      <c r="H112" s="88">
        <f t="shared" si="1"/>
        <v>1</v>
      </c>
      <c r="I112" s="29"/>
      <c r="J112" s="12"/>
      <c r="K112" s="34"/>
    </row>
    <row r="113" spans="1:11" ht="12.75">
      <c r="A113" s="146"/>
      <c r="B113" s="144"/>
      <c r="C113" s="45"/>
      <c r="D113" s="14"/>
      <c r="E113" s="94"/>
      <c r="F113" s="92"/>
      <c r="G113" s="92"/>
      <c r="H113" s="94"/>
      <c r="I113" s="28">
        <f>SUM(H107:H112)</f>
        <v>24.200000000000003</v>
      </c>
      <c r="J113" s="15">
        <v>28</v>
      </c>
      <c r="K113" s="110">
        <f>I113*J113</f>
        <v>677.6000000000001</v>
      </c>
    </row>
    <row r="114" spans="1:11" ht="71.25">
      <c r="A114" s="147">
        <v>5</v>
      </c>
      <c r="B114" s="142" t="s">
        <v>126</v>
      </c>
      <c r="C114" s="43" t="s">
        <v>146</v>
      </c>
      <c r="D114" s="17"/>
      <c r="E114" s="30"/>
      <c r="F114" s="17"/>
      <c r="G114" s="17"/>
      <c r="H114" s="30"/>
      <c r="I114" s="30"/>
      <c r="J114" s="17"/>
      <c r="K114" s="95"/>
    </row>
    <row r="115" spans="1:11" ht="12.75">
      <c r="A115" s="145"/>
      <c r="B115" s="143"/>
      <c r="C115" s="44" t="s">
        <v>158</v>
      </c>
      <c r="D115" s="36">
        <v>1</v>
      </c>
      <c r="E115" s="29">
        <v>42</v>
      </c>
      <c r="F115" s="12"/>
      <c r="G115" s="12"/>
      <c r="H115" s="29">
        <f>D115*E115</f>
        <v>42</v>
      </c>
      <c r="I115" s="29"/>
      <c r="J115" s="12"/>
      <c r="K115" s="34"/>
    </row>
    <row r="116" spans="1:11" ht="12.75">
      <c r="A116" s="145"/>
      <c r="B116" s="143"/>
      <c r="C116" s="44"/>
      <c r="D116" s="36">
        <v>1</v>
      </c>
      <c r="E116" s="29">
        <v>8</v>
      </c>
      <c r="F116" s="12"/>
      <c r="G116" s="12"/>
      <c r="H116" s="29">
        <f>D116*E116</f>
        <v>8</v>
      </c>
      <c r="I116" s="29"/>
      <c r="J116" s="12"/>
      <c r="K116" s="34"/>
    </row>
    <row r="117" spans="1:11" ht="12.75">
      <c r="A117" s="145"/>
      <c r="B117" s="143"/>
      <c r="C117" s="44" t="s">
        <v>47</v>
      </c>
      <c r="D117" s="36">
        <v>1</v>
      </c>
      <c r="E117" s="29">
        <v>9</v>
      </c>
      <c r="F117" s="12"/>
      <c r="G117" s="12"/>
      <c r="H117" s="29">
        <f>D117*E117</f>
        <v>9</v>
      </c>
      <c r="I117" s="29"/>
      <c r="J117" s="12"/>
      <c r="K117" s="34"/>
    </row>
    <row r="118" spans="1:11" ht="12.75">
      <c r="A118" s="145"/>
      <c r="B118" s="143"/>
      <c r="C118" s="44" t="s">
        <v>68</v>
      </c>
      <c r="D118" s="36">
        <v>1</v>
      </c>
      <c r="E118" s="29">
        <v>30</v>
      </c>
      <c r="F118" s="12"/>
      <c r="G118" s="12"/>
      <c r="H118" s="29">
        <f>D118*E118</f>
        <v>30</v>
      </c>
      <c r="I118" s="29"/>
      <c r="J118" s="12"/>
      <c r="K118" s="34"/>
    </row>
    <row r="119" spans="1:11" ht="12.75">
      <c r="A119" s="145"/>
      <c r="B119" s="143"/>
      <c r="C119" s="44" t="s">
        <v>62</v>
      </c>
      <c r="D119" s="36">
        <v>1</v>
      </c>
      <c r="E119" s="29">
        <v>5</v>
      </c>
      <c r="F119" s="12"/>
      <c r="G119" s="12"/>
      <c r="H119" s="29">
        <f>D119*E119</f>
        <v>5</v>
      </c>
      <c r="I119" s="29"/>
      <c r="J119" s="12"/>
      <c r="K119" s="34"/>
    </row>
    <row r="120" spans="1:11" ht="12.75">
      <c r="A120" s="146"/>
      <c r="B120" s="144"/>
      <c r="C120" s="45"/>
      <c r="D120" s="14"/>
      <c r="E120" s="94"/>
      <c r="F120" s="92"/>
      <c r="G120" s="92"/>
      <c r="H120" s="94"/>
      <c r="I120" s="28">
        <f>SUM(H115:H119)</f>
        <v>94</v>
      </c>
      <c r="J120" s="15">
        <v>22</v>
      </c>
      <c r="K120" s="110">
        <f>I120*J120</f>
        <v>2068</v>
      </c>
    </row>
    <row r="121" spans="1:11" ht="142.5">
      <c r="A121" s="147">
        <v>6</v>
      </c>
      <c r="B121" s="142" t="s">
        <v>128</v>
      </c>
      <c r="C121" s="43" t="s">
        <v>65</v>
      </c>
      <c r="D121" s="17"/>
      <c r="E121" s="30"/>
      <c r="F121" s="17"/>
      <c r="G121" s="17"/>
      <c r="H121" s="30"/>
      <c r="I121" s="30"/>
      <c r="J121" s="17"/>
      <c r="K121" s="95"/>
    </row>
    <row r="122" spans="1:11" ht="12.75">
      <c r="A122" s="145"/>
      <c r="B122" s="143"/>
      <c r="C122" s="44" t="s">
        <v>59</v>
      </c>
      <c r="D122" s="12">
        <v>1</v>
      </c>
      <c r="E122" s="88">
        <v>85</v>
      </c>
      <c r="F122" s="13"/>
      <c r="G122" s="13"/>
      <c r="H122" s="29">
        <f>D122*E122</f>
        <v>85</v>
      </c>
      <c r="I122" s="29"/>
      <c r="J122" s="12"/>
      <c r="K122" s="34"/>
    </row>
    <row r="123" spans="1:11" ht="12.75">
      <c r="A123" s="145"/>
      <c r="B123" s="143"/>
      <c r="C123" s="44" t="s">
        <v>61</v>
      </c>
      <c r="D123" s="12">
        <v>1</v>
      </c>
      <c r="E123" s="88">
        <v>123</v>
      </c>
      <c r="F123" s="13"/>
      <c r="G123" s="13"/>
      <c r="H123" s="29">
        <f>D123*E123</f>
        <v>123</v>
      </c>
      <c r="I123" s="29"/>
      <c r="J123" s="12"/>
      <c r="K123" s="34"/>
    </row>
    <row r="124" spans="1:11" ht="12.75">
      <c r="A124" s="145"/>
      <c r="B124" s="143"/>
      <c r="C124" s="44" t="s">
        <v>63</v>
      </c>
      <c r="D124" s="12">
        <v>1</v>
      </c>
      <c r="E124" s="88">
        <v>35</v>
      </c>
      <c r="F124" s="13"/>
      <c r="G124" s="12"/>
      <c r="H124" s="29">
        <f>D124*E124</f>
        <v>35</v>
      </c>
      <c r="I124" s="29"/>
      <c r="J124" s="12"/>
      <c r="K124" s="34"/>
    </row>
    <row r="125" spans="1:11" ht="12.75">
      <c r="A125" s="145"/>
      <c r="B125" s="143"/>
      <c r="C125" s="44" t="s">
        <v>64</v>
      </c>
      <c r="D125" s="12">
        <v>1</v>
      </c>
      <c r="E125" s="88">
        <v>35</v>
      </c>
      <c r="F125" s="13"/>
      <c r="G125" s="12"/>
      <c r="H125" s="29">
        <f>D125*E125</f>
        <v>35</v>
      </c>
      <c r="I125" s="29"/>
      <c r="J125" s="12"/>
      <c r="K125" s="34"/>
    </row>
    <row r="126" spans="1:11" ht="12.75">
      <c r="A126" s="146"/>
      <c r="B126" s="144"/>
      <c r="C126" s="45"/>
      <c r="D126" s="14"/>
      <c r="E126" s="94"/>
      <c r="F126" s="92"/>
      <c r="G126" s="92"/>
      <c r="H126" s="29">
        <f>D126*E126</f>
        <v>0</v>
      </c>
      <c r="I126" s="28">
        <f>SUM(H122:H125)</f>
        <v>278</v>
      </c>
      <c r="J126" s="15">
        <v>26</v>
      </c>
      <c r="K126" s="110">
        <f>I126*J126</f>
        <v>7228</v>
      </c>
    </row>
    <row r="127" spans="1:11" ht="153">
      <c r="A127" s="147">
        <v>7</v>
      </c>
      <c r="B127" s="142" t="s">
        <v>128</v>
      </c>
      <c r="C127" s="43" t="s">
        <v>71</v>
      </c>
      <c r="D127" s="17"/>
      <c r="E127" s="30"/>
      <c r="F127" s="17"/>
      <c r="G127" s="17"/>
      <c r="H127" s="30"/>
      <c r="I127" s="30"/>
      <c r="J127" s="17"/>
      <c r="K127" s="95"/>
    </row>
    <row r="128" spans="1:11" ht="12.75">
      <c r="A128" s="145"/>
      <c r="B128" s="143"/>
      <c r="C128" s="44" t="s">
        <v>57</v>
      </c>
      <c r="D128" s="12">
        <v>1</v>
      </c>
      <c r="E128" s="88">
        <v>26</v>
      </c>
      <c r="F128" s="13"/>
      <c r="G128" s="13"/>
      <c r="H128" s="29">
        <f>D128*E128</f>
        <v>26</v>
      </c>
      <c r="I128" s="29"/>
      <c r="J128" s="12"/>
      <c r="K128" s="34"/>
    </row>
    <row r="129" spans="1:11" ht="12.75">
      <c r="A129" s="145"/>
      <c r="B129" s="143"/>
      <c r="C129" s="44" t="s">
        <v>58</v>
      </c>
      <c r="D129" s="12">
        <v>1</v>
      </c>
      <c r="E129" s="88">
        <f>285-11-E123</f>
        <v>151</v>
      </c>
      <c r="F129" s="13"/>
      <c r="G129" s="13"/>
      <c r="H129" s="29">
        <f>D129*E129</f>
        <v>151</v>
      </c>
      <c r="I129" s="29"/>
      <c r="J129" s="12"/>
      <c r="K129" s="34"/>
    </row>
    <row r="130" spans="1:11" ht="12.75">
      <c r="A130" s="146"/>
      <c r="B130" s="144"/>
      <c r="C130" s="45"/>
      <c r="D130" s="14"/>
      <c r="E130" s="94"/>
      <c r="F130" s="92"/>
      <c r="G130" s="92"/>
      <c r="H130" s="94"/>
      <c r="I130" s="28">
        <f>SUM(H128:H129)</f>
        <v>177</v>
      </c>
      <c r="J130" s="15">
        <v>50</v>
      </c>
      <c r="K130" s="110">
        <f>I130*J130</f>
        <v>8850</v>
      </c>
    </row>
    <row r="131" spans="1:11" ht="295.5">
      <c r="A131" s="147">
        <v>8</v>
      </c>
      <c r="B131" s="142" t="s">
        <v>128</v>
      </c>
      <c r="C131" s="43" t="s">
        <v>104</v>
      </c>
      <c r="D131" s="17"/>
      <c r="E131" s="30"/>
      <c r="F131" s="17"/>
      <c r="G131" s="17"/>
      <c r="H131" s="30"/>
      <c r="I131" s="30"/>
      <c r="J131" s="17"/>
      <c r="K131" s="95"/>
    </row>
    <row r="132" spans="1:11" ht="12.75">
      <c r="A132" s="145"/>
      <c r="B132" s="143"/>
      <c r="C132" s="44" t="s">
        <v>56</v>
      </c>
      <c r="D132" s="12">
        <v>1</v>
      </c>
      <c r="E132" s="29">
        <v>1</v>
      </c>
      <c r="F132" s="13"/>
      <c r="G132" s="12"/>
      <c r="H132" s="88">
        <v>1265</v>
      </c>
      <c r="I132" s="29"/>
      <c r="J132" s="12"/>
      <c r="K132" s="34"/>
    </row>
    <row r="133" spans="1:11" ht="12.75">
      <c r="A133" s="146"/>
      <c r="B133" s="144"/>
      <c r="C133" s="45"/>
      <c r="D133" s="14"/>
      <c r="E133" s="94"/>
      <c r="F133" s="92"/>
      <c r="G133" s="92"/>
      <c r="H133" s="94"/>
      <c r="I133" s="28">
        <f>SUM(H132:H132)</f>
        <v>1265</v>
      </c>
      <c r="J133" s="15">
        <v>45</v>
      </c>
      <c r="K133" s="110">
        <f>I133*J133</f>
        <v>56925</v>
      </c>
    </row>
    <row r="134" spans="1:11" ht="142.5">
      <c r="A134" s="147">
        <v>10</v>
      </c>
      <c r="B134" s="142" t="s">
        <v>128</v>
      </c>
      <c r="C134" s="43" t="s">
        <v>69</v>
      </c>
      <c r="D134" s="17"/>
      <c r="E134" s="30"/>
      <c r="F134" s="17"/>
      <c r="G134" s="17"/>
      <c r="H134" s="30"/>
      <c r="I134" s="30"/>
      <c r="J134" s="17"/>
      <c r="K134" s="95"/>
    </row>
    <row r="135" spans="1:11" ht="12.75">
      <c r="A135" s="145"/>
      <c r="B135" s="143"/>
      <c r="C135" s="44" t="s">
        <v>118</v>
      </c>
      <c r="D135" s="12">
        <v>1</v>
      </c>
      <c r="E135" s="29"/>
      <c r="F135" s="13"/>
      <c r="G135" s="13"/>
      <c r="H135" s="88">
        <v>50</v>
      </c>
      <c r="I135" s="29"/>
      <c r="J135" s="12"/>
      <c r="K135" s="34"/>
    </row>
    <row r="136" spans="1:11" ht="12.75">
      <c r="A136" s="145"/>
      <c r="B136" s="143"/>
      <c r="C136" s="44" t="s">
        <v>70</v>
      </c>
      <c r="D136" s="12">
        <v>1</v>
      </c>
      <c r="E136" s="29"/>
      <c r="F136" s="13"/>
      <c r="G136" s="13"/>
      <c r="H136" s="88">
        <v>20</v>
      </c>
      <c r="I136" s="29"/>
      <c r="J136" s="12"/>
      <c r="K136" s="34"/>
    </row>
    <row r="137" spans="1:11" ht="12.75">
      <c r="A137" s="145"/>
      <c r="B137" s="143"/>
      <c r="C137" s="44" t="s">
        <v>110</v>
      </c>
      <c r="D137" s="12">
        <v>1</v>
      </c>
      <c r="E137" s="29"/>
      <c r="F137" s="13"/>
      <c r="G137" s="13"/>
      <c r="H137" s="88">
        <v>33</v>
      </c>
      <c r="I137" s="29"/>
      <c r="J137" s="12"/>
      <c r="K137" s="34"/>
    </row>
    <row r="138" spans="1:11" ht="12.75">
      <c r="A138" s="146"/>
      <c r="B138" s="144"/>
      <c r="C138" s="45"/>
      <c r="D138" s="14"/>
      <c r="E138" s="94"/>
      <c r="F138" s="92"/>
      <c r="G138" s="92"/>
      <c r="H138" s="94"/>
      <c r="I138" s="28">
        <f>SUM(H135:H137)</f>
        <v>103</v>
      </c>
      <c r="J138" s="15">
        <v>97</v>
      </c>
      <c r="K138" s="110">
        <f>I138*J138</f>
        <v>9991</v>
      </c>
    </row>
    <row r="139" spans="1:11" ht="81">
      <c r="A139" s="147">
        <v>12</v>
      </c>
      <c r="B139" s="142" t="s">
        <v>126</v>
      </c>
      <c r="C139" s="43" t="s">
        <v>168</v>
      </c>
      <c r="D139" s="17"/>
      <c r="E139" s="30"/>
      <c r="F139" s="17"/>
      <c r="G139" s="17"/>
      <c r="H139" s="30"/>
      <c r="I139" s="30"/>
      <c r="J139" s="17"/>
      <c r="K139" s="95"/>
    </row>
    <row r="140" spans="1:11" ht="12.75">
      <c r="A140" s="145"/>
      <c r="B140" s="143"/>
      <c r="C140" s="44" t="s">
        <v>72</v>
      </c>
      <c r="D140" s="12">
        <v>1</v>
      </c>
      <c r="E140" s="29">
        <v>28</v>
      </c>
      <c r="F140" s="12"/>
      <c r="G140" s="12"/>
      <c r="H140" s="88">
        <v>28</v>
      </c>
      <c r="I140" s="29"/>
      <c r="J140" s="12"/>
      <c r="K140" s="34"/>
    </row>
    <row r="141" spans="1:11" ht="12.75">
      <c r="A141" s="146"/>
      <c r="B141" s="144"/>
      <c r="C141" s="45"/>
      <c r="D141" s="14"/>
      <c r="E141" s="94"/>
      <c r="F141" s="92"/>
      <c r="G141" s="92"/>
      <c r="H141" s="94"/>
      <c r="I141" s="28">
        <f>H140</f>
        <v>28</v>
      </c>
      <c r="J141" s="15">
        <v>18</v>
      </c>
      <c r="K141" s="110">
        <f>I141*J141</f>
        <v>504</v>
      </c>
    </row>
    <row r="142" spans="1:11" ht="40.5">
      <c r="A142" s="147">
        <v>13</v>
      </c>
      <c r="B142" s="142" t="s">
        <v>126</v>
      </c>
      <c r="C142" s="43" t="s">
        <v>197</v>
      </c>
      <c r="D142" s="17"/>
      <c r="E142" s="30"/>
      <c r="F142" s="17"/>
      <c r="G142" s="17"/>
      <c r="H142" s="30"/>
      <c r="I142" s="30"/>
      <c r="J142" s="17"/>
      <c r="K142" s="95"/>
    </row>
    <row r="143" spans="1:11" ht="12.75">
      <c r="A143" s="145"/>
      <c r="B143" s="143"/>
      <c r="C143" s="44" t="s">
        <v>40</v>
      </c>
      <c r="D143" s="12">
        <v>1</v>
      </c>
      <c r="E143" s="29">
        <v>30</v>
      </c>
      <c r="F143" s="29"/>
      <c r="G143" s="29"/>
      <c r="H143" s="29">
        <f>D143*E143</f>
        <v>30</v>
      </c>
      <c r="I143" s="29"/>
      <c r="J143" s="12"/>
      <c r="K143" s="34"/>
    </row>
    <row r="144" spans="1:11" ht="12.75">
      <c r="A144" s="145"/>
      <c r="B144" s="143"/>
      <c r="C144" s="44" t="s">
        <v>85</v>
      </c>
      <c r="D144" s="12">
        <v>1</v>
      </c>
      <c r="E144" s="29">
        <v>5</v>
      </c>
      <c r="F144" s="29"/>
      <c r="G144" s="29"/>
      <c r="H144" s="29">
        <f>D144*E144</f>
        <v>5</v>
      </c>
      <c r="I144" s="29"/>
      <c r="J144" s="12"/>
      <c r="K144" s="34"/>
    </row>
    <row r="145" spans="1:11" ht="12.75">
      <c r="A145" s="146"/>
      <c r="B145" s="144"/>
      <c r="C145" s="45"/>
      <c r="D145" s="14"/>
      <c r="E145" s="94"/>
      <c r="F145" s="92"/>
      <c r="G145" s="92"/>
      <c r="H145" s="94"/>
      <c r="I145" s="28">
        <f>SUM(H143:H144)</f>
        <v>35</v>
      </c>
      <c r="J145" s="15">
        <v>26.91</v>
      </c>
      <c r="K145" s="110">
        <f>I145*J145</f>
        <v>941.85</v>
      </c>
    </row>
    <row r="146" spans="1:11" ht="91.5">
      <c r="A146" s="147">
        <v>14</v>
      </c>
      <c r="B146" s="142" t="s">
        <v>126</v>
      </c>
      <c r="C146" s="43" t="s">
        <v>198</v>
      </c>
      <c r="D146" s="17"/>
      <c r="E146" s="30"/>
      <c r="F146" s="17"/>
      <c r="G146" s="17"/>
      <c r="H146" s="30"/>
      <c r="I146" s="30"/>
      <c r="J146" s="17"/>
      <c r="K146" s="95"/>
    </row>
    <row r="147" spans="1:11" ht="12.75">
      <c r="A147" s="145"/>
      <c r="B147" s="143"/>
      <c r="C147" s="44" t="s">
        <v>40</v>
      </c>
      <c r="D147" s="12">
        <v>1</v>
      </c>
      <c r="E147" s="29">
        <v>30</v>
      </c>
      <c r="F147" s="29"/>
      <c r="G147" s="29"/>
      <c r="H147" s="29">
        <f>D147*E147</f>
        <v>30</v>
      </c>
      <c r="I147" s="29"/>
      <c r="J147" s="12"/>
      <c r="K147" s="34"/>
    </row>
    <row r="148" spans="1:11" ht="12.75">
      <c r="A148" s="145"/>
      <c r="B148" s="143"/>
      <c r="C148" s="44" t="s">
        <v>85</v>
      </c>
      <c r="D148" s="12">
        <v>1</v>
      </c>
      <c r="E148" s="29">
        <v>5</v>
      </c>
      <c r="F148" s="29"/>
      <c r="G148" s="29"/>
      <c r="H148" s="29">
        <f>D148*E148</f>
        <v>5</v>
      </c>
      <c r="I148" s="29"/>
      <c r="J148" s="12"/>
      <c r="K148" s="34"/>
    </row>
    <row r="149" spans="1:11" ht="12.75">
      <c r="A149" s="146"/>
      <c r="B149" s="144"/>
      <c r="C149" s="45"/>
      <c r="D149" s="14"/>
      <c r="E149" s="94"/>
      <c r="F149" s="92"/>
      <c r="G149" s="92"/>
      <c r="H149" s="94"/>
      <c r="I149" s="28">
        <f>SUM(H147:H148)</f>
        <v>35</v>
      </c>
      <c r="J149" s="15">
        <v>17.05</v>
      </c>
      <c r="K149" s="110">
        <f>I149*J149</f>
        <v>596.75</v>
      </c>
    </row>
    <row r="150" spans="1:11" ht="162.75">
      <c r="A150" s="147">
        <v>15</v>
      </c>
      <c r="B150" s="142" t="s">
        <v>128</v>
      </c>
      <c r="C150" s="43" t="s">
        <v>209</v>
      </c>
      <c r="D150" s="17"/>
      <c r="E150" s="30"/>
      <c r="F150" s="17"/>
      <c r="G150" s="17"/>
      <c r="H150" s="30"/>
      <c r="I150" s="30"/>
      <c r="J150" s="30"/>
      <c r="K150" s="95"/>
    </row>
    <row r="151" spans="1:11" ht="12.75">
      <c r="A151" s="145"/>
      <c r="B151" s="143"/>
      <c r="C151" s="44" t="s">
        <v>68</v>
      </c>
      <c r="D151" s="12">
        <v>1</v>
      </c>
      <c r="E151" s="29">
        <v>30</v>
      </c>
      <c r="F151" s="13">
        <v>2</v>
      </c>
      <c r="G151" s="29"/>
      <c r="H151" s="13">
        <f>D151*E151*F151</f>
        <v>60</v>
      </c>
      <c r="I151" s="29"/>
      <c r="J151" s="29"/>
      <c r="K151" s="34"/>
    </row>
    <row r="152" spans="1:11" ht="12.75">
      <c r="A152" s="145"/>
      <c r="B152" s="143"/>
      <c r="C152" s="44" t="s">
        <v>62</v>
      </c>
      <c r="D152" s="12">
        <v>1</v>
      </c>
      <c r="E152" s="29">
        <v>5</v>
      </c>
      <c r="F152" s="13">
        <v>2</v>
      </c>
      <c r="G152" s="29"/>
      <c r="H152" s="13">
        <f>D152*E152*F152</f>
        <v>10</v>
      </c>
      <c r="I152" s="29"/>
      <c r="J152" s="29"/>
      <c r="K152" s="34"/>
    </row>
    <row r="153" spans="1:11" ht="12.75">
      <c r="A153" s="146"/>
      <c r="B153" s="144"/>
      <c r="C153" s="45"/>
      <c r="D153" s="14"/>
      <c r="E153" s="94"/>
      <c r="F153" s="92"/>
      <c r="G153" s="92"/>
      <c r="H153" s="94"/>
      <c r="I153" s="28">
        <f>SUM(H151:H152)</f>
        <v>70</v>
      </c>
      <c r="J153" s="28">
        <v>39.88</v>
      </c>
      <c r="K153" s="110">
        <f>I153*J153</f>
        <v>2791.6000000000004</v>
      </c>
    </row>
    <row r="155" spans="1:11" ht="12.75">
      <c r="A155" s="55"/>
      <c r="B155" s="56"/>
      <c r="C155" s="99" t="s">
        <v>144</v>
      </c>
      <c r="D155" s="55"/>
      <c r="E155" s="100"/>
      <c r="F155" s="101"/>
      <c r="G155" s="101"/>
      <c r="H155" s="100"/>
      <c r="I155" s="57"/>
      <c r="J155" s="58"/>
      <c r="K155" s="59">
        <f>SUM(K100:K154)</f>
        <v>124279.212</v>
      </c>
    </row>
    <row r="156" spans="1:11" ht="12.75">
      <c r="A156" s="22"/>
      <c r="B156" s="23"/>
      <c r="D156" s="22"/>
      <c r="E156" s="102"/>
      <c r="F156" s="103"/>
      <c r="G156" s="103"/>
      <c r="H156" s="102"/>
      <c r="I156" s="33"/>
      <c r="J156" s="25"/>
      <c r="K156" s="26"/>
    </row>
    <row r="157" spans="1:11" ht="12.75">
      <c r="A157" s="22"/>
      <c r="B157" s="23"/>
      <c r="D157" s="22"/>
      <c r="E157" s="102"/>
      <c r="F157" s="103"/>
      <c r="G157" s="103"/>
      <c r="H157" s="102"/>
      <c r="I157" s="33"/>
      <c r="J157" s="25"/>
      <c r="K157" s="26"/>
    </row>
    <row r="158" spans="1:11" ht="12.75">
      <c r="A158" s="6">
        <v>3</v>
      </c>
      <c r="B158" s="7"/>
      <c r="C158" s="8" t="s">
        <v>147</v>
      </c>
      <c r="D158" s="9"/>
      <c r="E158" s="32"/>
      <c r="F158" s="9"/>
      <c r="G158" s="9"/>
      <c r="H158" s="32"/>
      <c r="I158" s="32"/>
      <c r="J158" s="9"/>
      <c r="K158" s="10"/>
    </row>
    <row r="159" spans="1:11" ht="173.25">
      <c r="A159" s="145">
        <v>1</v>
      </c>
      <c r="B159" s="143" t="s">
        <v>126</v>
      </c>
      <c r="C159" s="43" t="s">
        <v>229</v>
      </c>
      <c r="D159" s="12"/>
      <c r="E159" s="29"/>
      <c r="F159" s="12"/>
      <c r="G159" s="12"/>
      <c r="H159" s="29"/>
      <c r="I159" s="29"/>
      <c r="J159" s="12"/>
      <c r="K159" s="95"/>
    </row>
    <row r="160" spans="1:11" ht="12.75">
      <c r="A160" s="145"/>
      <c r="B160" s="143"/>
      <c r="C160" s="44" t="s">
        <v>34</v>
      </c>
      <c r="D160" s="12">
        <v>1</v>
      </c>
      <c r="E160" s="88">
        <f>H56</f>
        <v>159</v>
      </c>
      <c r="F160" s="12"/>
      <c r="G160" s="12"/>
      <c r="H160" s="29">
        <f>E160</f>
        <v>159</v>
      </c>
      <c r="I160" s="29"/>
      <c r="J160" s="12"/>
      <c r="K160" s="34"/>
    </row>
    <row r="161" spans="1:11" ht="12.75">
      <c r="A161" s="146"/>
      <c r="B161" s="144"/>
      <c r="C161" s="45"/>
      <c r="D161" s="14"/>
      <c r="E161" s="94"/>
      <c r="F161" s="92"/>
      <c r="G161" s="92"/>
      <c r="H161" s="94"/>
      <c r="I161" s="28">
        <f>SUM(H160)</f>
        <v>159</v>
      </c>
      <c r="J161" s="28">
        <v>32</v>
      </c>
      <c r="K161" s="110">
        <f>I161*J161</f>
        <v>5088</v>
      </c>
    </row>
    <row r="162" spans="1:11" s="106" customFormat="1" ht="193.5">
      <c r="A162" s="147">
        <v>2</v>
      </c>
      <c r="B162" s="142" t="s">
        <v>126</v>
      </c>
      <c r="C162" s="43" t="s">
        <v>230</v>
      </c>
      <c r="D162" s="17"/>
      <c r="E162" s="30"/>
      <c r="F162" s="17"/>
      <c r="G162" s="17"/>
      <c r="H162" s="30"/>
      <c r="I162" s="30"/>
      <c r="J162" s="17"/>
      <c r="K162" s="95"/>
    </row>
    <row r="163" spans="1:11" s="106" customFormat="1" ht="12.75">
      <c r="A163" s="145"/>
      <c r="B163" s="143"/>
      <c r="C163" s="44" t="s">
        <v>35</v>
      </c>
      <c r="D163" s="12">
        <v>1</v>
      </c>
      <c r="E163" s="29">
        <v>20</v>
      </c>
      <c r="F163" s="12"/>
      <c r="G163" s="12"/>
      <c r="H163" s="29">
        <v>20</v>
      </c>
      <c r="I163" s="29"/>
      <c r="J163" s="12"/>
      <c r="K163" s="34"/>
    </row>
    <row r="164" spans="1:11" s="106" customFormat="1" ht="12.75">
      <c r="A164" s="146"/>
      <c r="B164" s="144"/>
      <c r="C164" s="45"/>
      <c r="D164" s="14"/>
      <c r="E164" s="94"/>
      <c r="F164" s="92"/>
      <c r="G164" s="92"/>
      <c r="H164" s="94"/>
      <c r="I164" s="28">
        <f>SUM(H163)</f>
        <v>20</v>
      </c>
      <c r="J164" s="28">
        <v>18</v>
      </c>
      <c r="K164" s="110">
        <f>I164*J164</f>
        <v>360</v>
      </c>
    </row>
    <row r="165" spans="1:11" ht="193.5">
      <c r="A165" s="147">
        <v>3</v>
      </c>
      <c r="B165" s="142" t="s">
        <v>126</v>
      </c>
      <c r="C165" s="43" t="s">
        <v>231</v>
      </c>
      <c r="D165" s="17"/>
      <c r="E165" s="30"/>
      <c r="F165" s="17"/>
      <c r="G165" s="17"/>
      <c r="H165" s="30"/>
      <c r="I165" s="30"/>
      <c r="J165" s="17"/>
      <c r="K165" s="95"/>
    </row>
    <row r="166" spans="1:11" ht="12.75">
      <c r="A166" s="145"/>
      <c r="B166" s="143"/>
      <c r="C166" s="44" t="s">
        <v>35</v>
      </c>
      <c r="D166" s="12">
        <v>1</v>
      </c>
      <c r="E166" s="29">
        <v>20</v>
      </c>
      <c r="F166" s="12"/>
      <c r="G166" s="12"/>
      <c r="H166" s="29">
        <f>D166*E166</f>
        <v>20</v>
      </c>
      <c r="I166" s="29"/>
      <c r="J166" s="12"/>
      <c r="K166" s="34"/>
    </row>
    <row r="167" spans="1:11" ht="12.75">
      <c r="A167" s="145"/>
      <c r="B167" s="143"/>
      <c r="C167" s="44" t="s">
        <v>153</v>
      </c>
      <c r="D167" s="12">
        <v>1</v>
      </c>
      <c r="E167" s="29">
        <f>H60</f>
        <v>108</v>
      </c>
      <c r="F167" s="12"/>
      <c r="G167" s="12"/>
      <c r="H167" s="29">
        <f>D167*E167</f>
        <v>108</v>
      </c>
      <c r="I167" s="29"/>
      <c r="J167" s="12"/>
      <c r="K167" s="34"/>
    </row>
    <row r="168" spans="1:11" ht="12.75">
      <c r="A168" s="146"/>
      <c r="B168" s="144"/>
      <c r="C168" s="45"/>
      <c r="D168" s="14"/>
      <c r="E168" s="94"/>
      <c r="F168" s="92"/>
      <c r="G168" s="92"/>
      <c r="H168" s="94"/>
      <c r="I168" s="28">
        <f>SUM(H166:H167)</f>
        <v>128</v>
      </c>
      <c r="J168" s="28">
        <v>18</v>
      </c>
      <c r="K168" s="110">
        <f>I168*J168</f>
        <v>2304</v>
      </c>
    </row>
    <row r="169" spans="1:11" ht="71.25">
      <c r="A169" s="147">
        <v>4</v>
      </c>
      <c r="B169" s="142" t="s">
        <v>130</v>
      </c>
      <c r="C169" s="43" t="s">
        <v>236</v>
      </c>
      <c r="D169" s="17"/>
      <c r="E169" s="30"/>
      <c r="F169" s="17"/>
      <c r="G169" s="17"/>
      <c r="H169" s="30"/>
      <c r="I169" s="30"/>
      <c r="J169" s="17"/>
      <c r="K169" s="95"/>
    </row>
    <row r="170" spans="1:11" ht="12.75">
      <c r="A170" s="145"/>
      <c r="B170" s="143"/>
      <c r="C170" s="44" t="s">
        <v>34</v>
      </c>
      <c r="D170" s="12">
        <v>2</v>
      </c>
      <c r="E170" s="29"/>
      <c r="F170" s="12"/>
      <c r="G170" s="12"/>
      <c r="H170" s="29">
        <f>D170</f>
        <v>2</v>
      </c>
      <c r="I170" s="29"/>
      <c r="J170" s="12"/>
      <c r="K170" s="34"/>
    </row>
    <row r="171" spans="1:11" ht="12.75">
      <c r="A171" s="146"/>
      <c r="B171" s="144"/>
      <c r="C171" s="45"/>
      <c r="D171" s="14"/>
      <c r="E171" s="94"/>
      <c r="F171" s="92"/>
      <c r="G171" s="92"/>
      <c r="H171" s="94"/>
      <c r="I171" s="28">
        <f>SUM(H170)</f>
        <v>2</v>
      </c>
      <c r="J171" s="28">
        <v>174.1</v>
      </c>
      <c r="K171" s="110">
        <f>I171*J171</f>
        <v>348.2</v>
      </c>
    </row>
    <row r="172" spans="1:11" ht="60.75">
      <c r="A172" s="147">
        <v>5</v>
      </c>
      <c r="B172" s="142" t="s">
        <v>130</v>
      </c>
      <c r="C172" s="43" t="s">
        <v>237</v>
      </c>
      <c r="D172" s="17"/>
      <c r="E172" s="30"/>
      <c r="F172" s="17"/>
      <c r="G172" s="17"/>
      <c r="H172" s="30"/>
      <c r="I172" s="30"/>
      <c r="J172" s="17"/>
      <c r="K172" s="95"/>
    </row>
    <row r="173" spans="1:11" ht="12.75">
      <c r="A173" s="145"/>
      <c r="B173" s="143"/>
      <c r="C173" s="44" t="s">
        <v>34</v>
      </c>
      <c r="D173" s="12">
        <v>1</v>
      </c>
      <c r="E173" s="29"/>
      <c r="F173" s="12"/>
      <c r="G173" s="12"/>
      <c r="H173" s="29">
        <f>D173</f>
        <v>1</v>
      </c>
      <c r="I173" s="29"/>
      <c r="J173" s="12"/>
      <c r="K173" s="34"/>
    </row>
    <row r="174" spans="1:11" ht="12.75">
      <c r="A174" s="146"/>
      <c r="B174" s="144"/>
      <c r="C174" s="45"/>
      <c r="D174" s="14"/>
      <c r="E174" s="94"/>
      <c r="F174" s="92"/>
      <c r="G174" s="92"/>
      <c r="H174" s="94"/>
      <c r="I174" s="28">
        <f>SUM(H173)</f>
        <v>1</v>
      </c>
      <c r="J174" s="28">
        <v>136.09</v>
      </c>
      <c r="K174" s="110">
        <f>I174*J174</f>
        <v>136.09</v>
      </c>
    </row>
    <row r="175" spans="1:11" ht="60.75">
      <c r="A175" s="147">
        <v>6</v>
      </c>
      <c r="B175" s="142" t="s">
        <v>130</v>
      </c>
      <c r="C175" s="43" t="s">
        <v>238</v>
      </c>
      <c r="D175" s="17"/>
      <c r="E175" s="30"/>
      <c r="F175" s="17"/>
      <c r="G175" s="17"/>
      <c r="H175" s="30"/>
      <c r="I175" s="30"/>
      <c r="J175" s="17"/>
      <c r="K175" s="95"/>
    </row>
    <row r="176" spans="1:11" ht="12.75">
      <c r="A176" s="145"/>
      <c r="B176" s="143"/>
      <c r="C176" s="44" t="s">
        <v>34</v>
      </c>
      <c r="D176" s="12">
        <v>1</v>
      </c>
      <c r="E176" s="29"/>
      <c r="F176" s="12"/>
      <c r="G176" s="12"/>
      <c r="H176" s="29">
        <f>D176</f>
        <v>1</v>
      </c>
      <c r="I176" s="29"/>
      <c r="J176" s="12"/>
      <c r="K176" s="34"/>
    </row>
    <row r="177" spans="1:11" ht="12.75">
      <c r="A177" s="146"/>
      <c r="B177" s="144"/>
      <c r="C177" s="45"/>
      <c r="D177" s="14"/>
      <c r="E177" s="94"/>
      <c r="F177" s="92"/>
      <c r="G177" s="92"/>
      <c r="H177" s="94"/>
      <c r="I177" s="28">
        <f>SUM(H176)</f>
        <v>1</v>
      </c>
      <c r="J177" s="28">
        <v>146.38</v>
      </c>
      <c r="K177" s="110">
        <f>I177*J177</f>
        <v>146.38</v>
      </c>
    </row>
    <row r="178" spans="1:11" ht="71.25">
      <c r="A178" s="147">
        <v>7</v>
      </c>
      <c r="B178" s="142" t="s">
        <v>130</v>
      </c>
      <c r="C178" s="43" t="s">
        <v>239</v>
      </c>
      <c r="D178" s="17"/>
      <c r="E178" s="30"/>
      <c r="F178" s="17"/>
      <c r="G178" s="17"/>
      <c r="H178" s="30"/>
      <c r="I178" s="30"/>
      <c r="J178" s="17"/>
      <c r="K178" s="95"/>
    </row>
    <row r="179" spans="1:11" ht="12.75">
      <c r="A179" s="145"/>
      <c r="B179" s="143"/>
      <c r="C179" s="44" t="s">
        <v>34</v>
      </c>
      <c r="D179" s="12">
        <v>1</v>
      </c>
      <c r="E179" s="29"/>
      <c r="F179" s="12"/>
      <c r="G179" s="12"/>
      <c r="H179" s="29">
        <f>D179</f>
        <v>1</v>
      </c>
      <c r="I179" s="29"/>
      <c r="J179" s="12"/>
      <c r="K179" s="34"/>
    </row>
    <row r="180" spans="1:11" ht="12.75">
      <c r="A180" s="146"/>
      <c r="B180" s="144"/>
      <c r="C180" s="45"/>
      <c r="D180" s="14"/>
      <c r="E180" s="94"/>
      <c r="F180" s="92"/>
      <c r="G180" s="92"/>
      <c r="H180" s="94"/>
      <c r="I180" s="28">
        <f>SUM(H179)</f>
        <v>1</v>
      </c>
      <c r="J180" s="28">
        <v>253.22</v>
      </c>
      <c r="K180" s="110">
        <f>I180*J180</f>
        <v>253.22</v>
      </c>
    </row>
    <row r="181" spans="1:11" ht="71.25">
      <c r="A181" s="147">
        <v>8</v>
      </c>
      <c r="B181" s="142" t="s">
        <v>130</v>
      </c>
      <c r="C181" s="43" t="s">
        <v>240</v>
      </c>
      <c r="D181" s="17"/>
      <c r="E181" s="30"/>
      <c r="F181" s="17"/>
      <c r="G181" s="17"/>
      <c r="H181" s="30"/>
      <c r="I181" s="30"/>
      <c r="J181" s="17"/>
      <c r="K181" s="95"/>
    </row>
    <row r="182" spans="1:11" ht="12.75">
      <c r="A182" s="145"/>
      <c r="B182" s="143"/>
      <c r="C182" s="44" t="s">
        <v>34</v>
      </c>
      <c r="D182" s="12">
        <v>1</v>
      </c>
      <c r="E182" s="29"/>
      <c r="F182" s="12"/>
      <c r="G182" s="12"/>
      <c r="H182" s="29">
        <f>D182</f>
        <v>1</v>
      </c>
      <c r="I182" s="29"/>
      <c r="J182" s="12"/>
      <c r="K182" s="34"/>
    </row>
    <row r="183" spans="1:11" ht="12.75">
      <c r="A183" s="146"/>
      <c r="B183" s="144"/>
      <c r="C183" s="45"/>
      <c r="D183" s="14"/>
      <c r="E183" s="94"/>
      <c r="F183" s="92"/>
      <c r="G183" s="92"/>
      <c r="H183" s="94"/>
      <c r="I183" s="28">
        <f>SUM(H182)</f>
        <v>1</v>
      </c>
      <c r="J183" s="28">
        <v>134.53</v>
      </c>
      <c r="K183" s="110">
        <f>I183*J183</f>
        <v>134.53</v>
      </c>
    </row>
    <row r="184" spans="1:11" ht="71.25">
      <c r="A184" s="147">
        <v>9</v>
      </c>
      <c r="B184" s="142" t="s">
        <v>130</v>
      </c>
      <c r="C184" s="43" t="s">
        <v>241</v>
      </c>
      <c r="D184" s="17"/>
      <c r="E184" s="30"/>
      <c r="F184" s="17"/>
      <c r="G184" s="17"/>
      <c r="H184" s="30"/>
      <c r="I184" s="30"/>
      <c r="J184" s="17"/>
      <c r="K184" s="95"/>
    </row>
    <row r="185" spans="1:11" ht="12.75">
      <c r="A185" s="145"/>
      <c r="B185" s="143"/>
      <c r="C185" s="44" t="s">
        <v>34</v>
      </c>
      <c r="D185" s="12">
        <v>1</v>
      </c>
      <c r="E185" s="29"/>
      <c r="F185" s="12"/>
      <c r="G185" s="12"/>
      <c r="H185" s="29">
        <f>D185</f>
        <v>1</v>
      </c>
      <c r="I185" s="29"/>
      <c r="J185" s="12"/>
      <c r="K185" s="34"/>
    </row>
    <row r="186" spans="1:11" ht="12.75">
      <c r="A186" s="146"/>
      <c r="B186" s="144"/>
      <c r="C186" s="45"/>
      <c r="D186" s="14"/>
      <c r="E186" s="94"/>
      <c r="F186" s="92"/>
      <c r="G186" s="92"/>
      <c r="H186" s="94"/>
      <c r="I186" s="28">
        <f>SUM(H185)</f>
        <v>1</v>
      </c>
      <c r="J186" s="28">
        <v>123.11</v>
      </c>
      <c r="K186" s="110">
        <f>I186*J186</f>
        <v>123.11</v>
      </c>
    </row>
    <row r="187" spans="1:11" ht="91.5">
      <c r="A187" s="147">
        <v>10</v>
      </c>
      <c r="B187" s="142" t="s">
        <v>130</v>
      </c>
      <c r="C187" s="43" t="s">
        <v>156</v>
      </c>
      <c r="D187" s="17"/>
      <c r="E187" s="30"/>
      <c r="F187" s="17"/>
      <c r="G187" s="17"/>
      <c r="H187" s="30"/>
      <c r="I187" s="30"/>
      <c r="J187" s="17"/>
      <c r="K187" s="95"/>
    </row>
    <row r="188" spans="1:11" ht="12.75">
      <c r="A188" s="145"/>
      <c r="B188" s="143"/>
      <c r="C188" s="44" t="s">
        <v>253</v>
      </c>
      <c r="D188" s="12">
        <v>6</v>
      </c>
      <c r="E188" s="29"/>
      <c r="F188" s="12"/>
      <c r="G188" s="12"/>
      <c r="H188" s="29">
        <f>D188</f>
        <v>6</v>
      </c>
      <c r="I188" s="29"/>
      <c r="J188" s="12"/>
      <c r="K188" s="34"/>
    </row>
    <row r="189" spans="1:11" ht="12.75">
      <c r="A189" s="146"/>
      <c r="B189" s="144"/>
      <c r="C189" s="45"/>
      <c r="D189" s="14"/>
      <c r="E189" s="94"/>
      <c r="F189" s="92"/>
      <c r="G189" s="92"/>
      <c r="H189" s="94"/>
      <c r="I189" s="28">
        <f>SUM(H188)</f>
        <v>6</v>
      </c>
      <c r="J189" s="28">
        <v>135</v>
      </c>
      <c r="K189" s="110">
        <f>I189*J189</f>
        <v>810</v>
      </c>
    </row>
    <row r="190" spans="1:11" ht="81">
      <c r="A190" s="147">
        <v>11</v>
      </c>
      <c r="B190" s="142" t="s">
        <v>130</v>
      </c>
      <c r="C190" s="43" t="s">
        <v>242</v>
      </c>
      <c r="D190" s="17"/>
      <c r="E190" s="30"/>
      <c r="F190" s="17"/>
      <c r="G190" s="17"/>
      <c r="H190" s="30"/>
      <c r="I190" s="30"/>
      <c r="J190" s="17"/>
      <c r="K190" s="95"/>
    </row>
    <row r="191" spans="1:11" ht="12.75">
      <c r="A191" s="145"/>
      <c r="B191" s="143"/>
      <c r="C191" s="44" t="s">
        <v>34</v>
      </c>
      <c r="D191" s="12">
        <v>1</v>
      </c>
      <c r="E191" s="29"/>
      <c r="F191" s="12"/>
      <c r="G191" s="12"/>
      <c r="H191" s="29">
        <f>D191</f>
        <v>1</v>
      </c>
      <c r="I191" s="29"/>
      <c r="J191" s="12"/>
      <c r="K191" s="34"/>
    </row>
    <row r="192" spans="1:11" ht="12.75">
      <c r="A192" s="146"/>
      <c r="B192" s="144"/>
      <c r="C192" s="45"/>
      <c r="D192" s="14"/>
      <c r="E192" s="94"/>
      <c r="F192" s="92"/>
      <c r="G192" s="92"/>
      <c r="H192" s="94"/>
      <c r="I192" s="28">
        <f>SUM(H191)</f>
        <v>1</v>
      </c>
      <c r="J192" s="28">
        <v>148.09</v>
      </c>
      <c r="K192" s="110">
        <f>I192*J192</f>
        <v>148.09</v>
      </c>
    </row>
    <row r="193" spans="1:11" ht="81">
      <c r="A193" s="147">
        <v>12</v>
      </c>
      <c r="B193" s="142" t="s">
        <v>130</v>
      </c>
      <c r="C193" s="43" t="s">
        <v>232</v>
      </c>
      <c r="D193" s="17"/>
      <c r="E193" s="30"/>
      <c r="F193" s="17"/>
      <c r="G193" s="17"/>
      <c r="H193" s="30"/>
      <c r="I193" s="30"/>
      <c r="J193" s="17"/>
      <c r="K193" s="95"/>
    </row>
    <row r="194" spans="1:11" ht="12.75">
      <c r="A194" s="145"/>
      <c r="B194" s="143"/>
      <c r="C194" s="44" t="s">
        <v>34</v>
      </c>
      <c r="D194" s="12">
        <v>1</v>
      </c>
      <c r="E194" s="29"/>
      <c r="F194" s="12"/>
      <c r="G194" s="12"/>
      <c r="H194" s="29">
        <f>D194</f>
        <v>1</v>
      </c>
      <c r="I194" s="29"/>
      <c r="J194" s="12"/>
      <c r="K194" s="34"/>
    </row>
    <row r="195" spans="1:11" ht="12.75">
      <c r="A195" s="146"/>
      <c r="B195" s="144"/>
      <c r="C195" s="45"/>
      <c r="D195" s="14"/>
      <c r="E195" s="94"/>
      <c r="F195" s="92"/>
      <c r="G195" s="92"/>
      <c r="H195" s="94"/>
      <c r="I195" s="28">
        <f>SUM(H194)</f>
        <v>1</v>
      </c>
      <c r="J195" s="28">
        <v>114.91</v>
      </c>
      <c r="K195" s="110">
        <f>I195*J195</f>
        <v>114.91</v>
      </c>
    </row>
    <row r="196" spans="1:11" ht="71.25">
      <c r="A196" s="147">
        <v>13</v>
      </c>
      <c r="B196" s="142" t="s">
        <v>130</v>
      </c>
      <c r="C196" s="43" t="s">
        <v>233</v>
      </c>
      <c r="D196" s="17"/>
      <c r="E196" s="30"/>
      <c r="F196" s="17"/>
      <c r="G196" s="17"/>
      <c r="H196" s="30"/>
      <c r="I196" s="30"/>
      <c r="J196" s="17"/>
      <c r="K196" s="95"/>
    </row>
    <row r="197" spans="1:11" ht="12.75">
      <c r="A197" s="145"/>
      <c r="B197" s="143"/>
      <c r="C197" s="44" t="s">
        <v>34</v>
      </c>
      <c r="D197" s="12">
        <v>2</v>
      </c>
      <c r="E197" s="29"/>
      <c r="F197" s="12"/>
      <c r="G197" s="12"/>
      <c r="H197" s="29">
        <f>D197</f>
        <v>2</v>
      </c>
      <c r="I197" s="29"/>
      <c r="J197" s="12"/>
      <c r="K197" s="34"/>
    </row>
    <row r="198" spans="1:11" ht="12.75">
      <c r="A198" s="146"/>
      <c r="B198" s="144"/>
      <c r="C198" s="45"/>
      <c r="D198" s="14"/>
      <c r="E198" s="94"/>
      <c r="F198" s="92"/>
      <c r="G198" s="92"/>
      <c r="H198" s="94"/>
      <c r="I198" s="28">
        <f>SUM(H197)</f>
        <v>2</v>
      </c>
      <c r="J198" s="28">
        <v>120.61</v>
      </c>
      <c r="K198" s="110">
        <f>I198*J198</f>
        <v>241.22</v>
      </c>
    </row>
    <row r="199" spans="1:11" ht="71.25">
      <c r="A199" s="147">
        <v>14</v>
      </c>
      <c r="B199" s="142" t="s">
        <v>130</v>
      </c>
      <c r="C199" s="43" t="s">
        <v>234</v>
      </c>
      <c r="D199" s="17"/>
      <c r="E199" s="30"/>
      <c r="F199" s="17"/>
      <c r="G199" s="17"/>
      <c r="H199" s="30"/>
      <c r="I199" s="30"/>
      <c r="J199" s="17"/>
      <c r="K199" s="95"/>
    </row>
    <row r="200" spans="1:11" ht="12.75">
      <c r="A200" s="145"/>
      <c r="B200" s="143"/>
      <c r="C200" s="44" t="s">
        <v>34</v>
      </c>
      <c r="D200" s="12">
        <v>1</v>
      </c>
      <c r="E200" s="29"/>
      <c r="F200" s="12"/>
      <c r="G200" s="12"/>
      <c r="H200" s="29">
        <f>D200</f>
        <v>1</v>
      </c>
      <c r="I200" s="29"/>
      <c r="J200" s="12"/>
      <c r="K200" s="34"/>
    </row>
    <row r="201" spans="1:11" ht="12.75">
      <c r="A201" s="146"/>
      <c r="B201" s="144"/>
      <c r="C201" s="45"/>
      <c r="D201" s="14"/>
      <c r="E201" s="94"/>
      <c r="F201" s="92"/>
      <c r="G201" s="92"/>
      <c r="H201" s="94"/>
      <c r="I201" s="28">
        <f>SUM(H200)</f>
        <v>1</v>
      </c>
      <c r="J201" s="28">
        <v>93.46</v>
      </c>
      <c r="K201" s="110">
        <f>I201*J201</f>
        <v>93.46</v>
      </c>
    </row>
    <row r="202" spans="1:11" ht="81">
      <c r="A202" s="147">
        <v>15</v>
      </c>
      <c r="B202" s="142" t="s">
        <v>130</v>
      </c>
      <c r="C202" s="43" t="s">
        <v>235</v>
      </c>
      <c r="D202" s="17"/>
      <c r="E202" s="30"/>
      <c r="F202" s="17"/>
      <c r="G202" s="17"/>
      <c r="H202" s="30"/>
      <c r="I202" s="30"/>
      <c r="J202" s="17"/>
      <c r="K202" s="95"/>
    </row>
    <row r="203" spans="1:11" ht="12.75">
      <c r="A203" s="145"/>
      <c r="B203" s="143"/>
      <c r="C203" s="44" t="s">
        <v>34</v>
      </c>
      <c r="D203" s="12">
        <v>9</v>
      </c>
      <c r="E203" s="29"/>
      <c r="F203" s="12"/>
      <c r="G203" s="12"/>
      <c r="H203" s="29">
        <f>D203</f>
        <v>9</v>
      </c>
      <c r="I203" s="29"/>
      <c r="J203" s="12"/>
      <c r="K203" s="34"/>
    </row>
    <row r="204" spans="1:11" ht="12.75">
      <c r="A204" s="146"/>
      <c r="B204" s="144"/>
      <c r="C204" s="45"/>
      <c r="D204" s="14"/>
      <c r="E204" s="94"/>
      <c r="F204" s="92"/>
      <c r="G204" s="92"/>
      <c r="H204" s="94"/>
      <c r="I204" s="28">
        <f>SUM(H203)</f>
        <v>9</v>
      </c>
      <c r="J204" s="28">
        <v>66.23</v>
      </c>
      <c r="K204" s="110">
        <f>I204*J204</f>
        <v>596.07</v>
      </c>
    </row>
    <row r="205" spans="1:11" ht="91.5">
      <c r="A205" s="147">
        <v>16</v>
      </c>
      <c r="B205" s="142" t="s">
        <v>130</v>
      </c>
      <c r="C205" s="43" t="s">
        <v>243</v>
      </c>
      <c r="D205" s="17"/>
      <c r="E205" s="30"/>
      <c r="F205" s="17"/>
      <c r="G205" s="17"/>
      <c r="H205" s="30"/>
      <c r="I205" s="30"/>
      <c r="J205" s="17"/>
      <c r="K205" s="95"/>
    </row>
    <row r="206" spans="1:11" ht="12.75">
      <c r="A206" s="145"/>
      <c r="B206" s="143"/>
      <c r="C206" s="44" t="s">
        <v>35</v>
      </c>
      <c r="D206" s="12">
        <v>2</v>
      </c>
      <c r="E206" s="29"/>
      <c r="F206" s="12"/>
      <c r="G206" s="12"/>
      <c r="H206" s="29">
        <f>D206</f>
        <v>2</v>
      </c>
      <c r="I206" s="29"/>
      <c r="J206" s="12"/>
      <c r="K206" s="34"/>
    </row>
    <row r="207" spans="1:11" ht="12.75">
      <c r="A207" s="146"/>
      <c r="B207" s="144"/>
      <c r="C207" s="45"/>
      <c r="D207" s="14"/>
      <c r="E207" s="94"/>
      <c r="F207" s="92"/>
      <c r="G207" s="92"/>
      <c r="H207" s="94"/>
      <c r="I207" s="28">
        <f>SUM(H206)</f>
        <v>2</v>
      </c>
      <c r="J207" s="28">
        <v>203.86</v>
      </c>
      <c r="K207" s="110">
        <f>I207*J207</f>
        <v>407.72</v>
      </c>
    </row>
    <row r="208" spans="1:11" ht="91.5">
      <c r="A208" s="147">
        <v>17</v>
      </c>
      <c r="B208" s="142" t="s">
        <v>130</v>
      </c>
      <c r="C208" s="43" t="s">
        <v>244</v>
      </c>
      <c r="D208" s="17"/>
      <c r="E208" s="30"/>
      <c r="F208" s="17"/>
      <c r="G208" s="17"/>
      <c r="H208" s="30"/>
      <c r="I208" s="30"/>
      <c r="J208" s="17"/>
      <c r="K208" s="95"/>
    </row>
    <row r="209" spans="1:11" ht="12.75">
      <c r="A209" s="145"/>
      <c r="B209" s="143"/>
      <c r="C209" s="44" t="s">
        <v>35</v>
      </c>
      <c r="D209" s="12">
        <v>6</v>
      </c>
      <c r="E209" s="29"/>
      <c r="F209" s="12"/>
      <c r="G209" s="12"/>
      <c r="H209" s="29">
        <f>D209</f>
        <v>6</v>
      </c>
      <c r="I209" s="29"/>
      <c r="J209" s="12"/>
      <c r="K209" s="34"/>
    </row>
    <row r="210" spans="1:11" ht="12.75">
      <c r="A210" s="146"/>
      <c r="B210" s="144"/>
      <c r="C210" s="45"/>
      <c r="D210" s="14"/>
      <c r="E210" s="94"/>
      <c r="F210" s="92"/>
      <c r="G210" s="92"/>
      <c r="H210" s="94"/>
      <c r="I210" s="28">
        <f>SUM(H209)</f>
        <v>6</v>
      </c>
      <c r="J210" s="28">
        <v>530.64</v>
      </c>
      <c r="K210" s="110">
        <f>I210*J210</f>
        <v>3183.84</v>
      </c>
    </row>
    <row r="211" spans="1:11" ht="91.5">
      <c r="A211" s="147">
        <v>18</v>
      </c>
      <c r="B211" s="142" t="s">
        <v>130</v>
      </c>
      <c r="C211" s="43" t="s">
        <v>245</v>
      </c>
      <c r="D211" s="17"/>
      <c r="E211" s="30"/>
      <c r="F211" s="17"/>
      <c r="G211" s="17"/>
      <c r="H211" s="30"/>
      <c r="I211" s="30"/>
      <c r="J211" s="17"/>
      <c r="K211" s="95"/>
    </row>
    <row r="212" spans="1:11" ht="12.75">
      <c r="A212" s="145"/>
      <c r="B212" s="143"/>
      <c r="C212" s="44" t="s">
        <v>35</v>
      </c>
      <c r="D212" s="12">
        <v>1</v>
      </c>
      <c r="E212" s="29"/>
      <c r="F212" s="12"/>
      <c r="G212" s="12"/>
      <c r="H212" s="29">
        <f>D212</f>
        <v>1</v>
      </c>
      <c r="I212" s="29"/>
      <c r="J212" s="12"/>
      <c r="K212" s="34"/>
    </row>
    <row r="213" spans="1:11" ht="12.75">
      <c r="A213" s="146"/>
      <c r="B213" s="144"/>
      <c r="C213" s="45"/>
      <c r="D213" s="14"/>
      <c r="E213" s="94"/>
      <c r="F213" s="92"/>
      <c r="G213" s="92"/>
      <c r="H213" s="94"/>
      <c r="I213" s="28">
        <f>SUM(H212)</f>
        <v>1</v>
      </c>
      <c r="J213" s="28">
        <v>306.22</v>
      </c>
      <c r="K213" s="110">
        <f>I213*J213</f>
        <v>306.22</v>
      </c>
    </row>
    <row r="214" spans="1:11" ht="102">
      <c r="A214" s="147">
        <v>19</v>
      </c>
      <c r="B214" s="142" t="s">
        <v>130</v>
      </c>
      <c r="C214" s="43" t="s">
        <v>246</v>
      </c>
      <c r="D214" s="17"/>
      <c r="E214" s="30"/>
      <c r="F214" s="17"/>
      <c r="G214" s="17"/>
      <c r="H214" s="30"/>
      <c r="I214" s="30"/>
      <c r="J214" s="17"/>
      <c r="K214" s="95"/>
    </row>
    <row r="215" spans="1:11" ht="12.75">
      <c r="A215" s="145"/>
      <c r="B215" s="143"/>
      <c r="C215" s="44" t="s">
        <v>35</v>
      </c>
      <c r="D215" s="12">
        <v>7</v>
      </c>
      <c r="E215" s="29"/>
      <c r="F215" s="12"/>
      <c r="G215" s="12"/>
      <c r="H215" s="29">
        <f>D215</f>
        <v>7</v>
      </c>
      <c r="I215" s="29"/>
      <c r="J215" s="12"/>
      <c r="K215" s="34"/>
    </row>
    <row r="216" spans="1:11" ht="12.75">
      <c r="A216" s="146"/>
      <c r="B216" s="144"/>
      <c r="C216" s="45"/>
      <c r="D216" s="14"/>
      <c r="E216" s="94"/>
      <c r="F216" s="92"/>
      <c r="G216" s="92"/>
      <c r="H216" s="94"/>
      <c r="I216" s="28">
        <f>SUM(H215)</f>
        <v>7</v>
      </c>
      <c r="J216" s="28">
        <v>45.62</v>
      </c>
      <c r="K216" s="110">
        <f>I216*J216</f>
        <v>319.34</v>
      </c>
    </row>
    <row r="217" spans="1:11" ht="91.5">
      <c r="A217" s="147">
        <v>20</v>
      </c>
      <c r="B217" s="142" t="s">
        <v>130</v>
      </c>
      <c r="C217" s="43" t="s">
        <v>247</v>
      </c>
      <c r="D217" s="17"/>
      <c r="E217" s="30"/>
      <c r="F217" s="17"/>
      <c r="G217" s="17"/>
      <c r="H217" s="30"/>
      <c r="I217" s="30"/>
      <c r="J217" s="17"/>
      <c r="K217" s="95"/>
    </row>
    <row r="218" spans="1:11" ht="12.75">
      <c r="A218" s="145"/>
      <c r="B218" s="143"/>
      <c r="C218" s="44" t="s">
        <v>35</v>
      </c>
      <c r="D218" s="12">
        <v>2</v>
      </c>
      <c r="E218" s="29"/>
      <c r="F218" s="12"/>
      <c r="G218" s="12"/>
      <c r="H218" s="29">
        <f>D218</f>
        <v>2</v>
      </c>
      <c r="I218" s="29"/>
      <c r="J218" s="12"/>
      <c r="K218" s="34"/>
    </row>
    <row r="219" spans="1:11" ht="12.75">
      <c r="A219" s="146"/>
      <c r="B219" s="144"/>
      <c r="C219" s="45"/>
      <c r="D219" s="14"/>
      <c r="E219" s="94"/>
      <c r="F219" s="92"/>
      <c r="G219" s="92"/>
      <c r="H219" s="94"/>
      <c r="I219" s="28">
        <f>SUM(H218)</f>
        <v>2</v>
      </c>
      <c r="J219" s="28">
        <v>58.02</v>
      </c>
      <c r="K219" s="110">
        <f>I219*J219</f>
        <v>116.04</v>
      </c>
    </row>
    <row r="220" spans="1:11" ht="183">
      <c r="A220" s="147">
        <v>21</v>
      </c>
      <c r="B220" s="142" t="s">
        <v>130</v>
      </c>
      <c r="C220" s="43" t="s">
        <v>154</v>
      </c>
      <c r="D220" s="17"/>
      <c r="E220" s="30"/>
      <c r="F220" s="17"/>
      <c r="G220" s="17"/>
      <c r="H220" s="30"/>
      <c r="I220" s="30"/>
      <c r="J220" s="17"/>
      <c r="K220" s="95"/>
    </row>
    <row r="221" spans="1:11" ht="12.75">
      <c r="A221" s="145"/>
      <c r="B221" s="143"/>
      <c r="C221" s="44" t="s">
        <v>155</v>
      </c>
      <c r="D221" s="12">
        <v>6</v>
      </c>
      <c r="E221" s="29"/>
      <c r="F221" s="12"/>
      <c r="G221" s="12"/>
      <c r="H221" s="29">
        <f>D221</f>
        <v>6</v>
      </c>
      <c r="I221" s="29"/>
      <c r="J221" s="12"/>
      <c r="K221" s="34"/>
    </row>
    <row r="222" spans="1:11" ht="12.75">
      <c r="A222" s="146"/>
      <c r="B222" s="144"/>
      <c r="C222" s="45"/>
      <c r="D222" s="14"/>
      <c r="E222" s="94"/>
      <c r="F222" s="92"/>
      <c r="G222" s="92"/>
      <c r="H222" s="94"/>
      <c r="I222" s="28">
        <f>SUM(H221)</f>
        <v>6</v>
      </c>
      <c r="J222" s="28">
        <v>360</v>
      </c>
      <c r="K222" s="110">
        <f>I222*J222</f>
        <v>2160</v>
      </c>
    </row>
    <row r="223" spans="1:11" ht="102">
      <c r="A223" s="147">
        <v>22</v>
      </c>
      <c r="B223" s="142" t="s">
        <v>126</v>
      </c>
      <c r="C223" s="43" t="s">
        <v>148</v>
      </c>
      <c r="D223" s="17"/>
      <c r="E223" s="30"/>
      <c r="F223" s="17"/>
      <c r="G223" s="17"/>
      <c r="H223" s="30"/>
      <c r="I223" s="30"/>
      <c r="J223" s="30"/>
      <c r="K223" s="95"/>
    </row>
    <row r="224" spans="1:11" ht="12.75">
      <c r="A224" s="145"/>
      <c r="B224" s="143"/>
      <c r="C224" s="44" t="s">
        <v>34</v>
      </c>
      <c r="D224" s="12">
        <v>1</v>
      </c>
      <c r="E224" s="29">
        <v>159</v>
      </c>
      <c r="F224" s="13"/>
      <c r="G224" s="13"/>
      <c r="H224" s="29">
        <v>159</v>
      </c>
      <c r="I224" s="29"/>
      <c r="J224" s="29"/>
      <c r="K224" s="34"/>
    </row>
    <row r="225" spans="1:11" ht="12.75">
      <c r="A225" s="145"/>
      <c r="B225" s="143"/>
      <c r="C225" s="44" t="s">
        <v>249</v>
      </c>
      <c r="D225" s="12">
        <v>1</v>
      </c>
      <c r="E225" s="29">
        <v>20</v>
      </c>
      <c r="F225" s="13"/>
      <c r="G225" s="13"/>
      <c r="H225" s="29">
        <v>20</v>
      </c>
      <c r="I225" s="29"/>
      <c r="J225" s="29"/>
      <c r="K225" s="34"/>
    </row>
    <row r="226" spans="1:11" ht="12.75">
      <c r="A226" s="145"/>
      <c r="B226" s="143"/>
      <c r="C226" s="44" t="s">
        <v>248</v>
      </c>
      <c r="D226" s="12">
        <v>1</v>
      </c>
      <c r="E226" s="29">
        <v>20</v>
      </c>
      <c r="F226" s="13"/>
      <c r="G226" s="13"/>
      <c r="H226" s="29">
        <v>20</v>
      </c>
      <c r="I226" s="29"/>
      <c r="J226" s="29"/>
      <c r="K226" s="34"/>
    </row>
    <row r="227" spans="1:11" ht="12.75">
      <c r="A227" s="146"/>
      <c r="B227" s="144"/>
      <c r="C227" s="45"/>
      <c r="D227" s="14"/>
      <c r="E227" s="94"/>
      <c r="F227" s="92"/>
      <c r="G227" s="92"/>
      <c r="H227" s="94"/>
      <c r="I227" s="28">
        <f>SUM(H224:H226)</f>
        <v>199</v>
      </c>
      <c r="J227" s="28">
        <v>1</v>
      </c>
      <c r="K227" s="110">
        <f>I227*J227</f>
        <v>199</v>
      </c>
    </row>
    <row r="228" spans="1:11" ht="12.75">
      <c r="A228" s="22"/>
      <c r="B228" s="23"/>
      <c r="D228" s="22"/>
      <c r="E228" s="102"/>
      <c r="F228" s="103"/>
      <c r="G228" s="103"/>
      <c r="H228" s="102"/>
      <c r="I228" s="33"/>
      <c r="J228" s="25"/>
      <c r="K228" s="26"/>
    </row>
    <row r="229" spans="1:11" ht="12.75">
      <c r="A229" s="55"/>
      <c r="B229" s="56"/>
      <c r="C229" s="99" t="s">
        <v>147</v>
      </c>
      <c r="D229" s="55"/>
      <c r="E229" s="100"/>
      <c r="F229" s="101"/>
      <c r="G229" s="101"/>
      <c r="H229" s="100"/>
      <c r="I229" s="57"/>
      <c r="J229" s="58"/>
      <c r="K229" s="59">
        <f>SUM(K159:K228)</f>
        <v>17589.439999999995</v>
      </c>
    </row>
    <row r="230" spans="1:11" ht="12.75">
      <c r="A230" s="22"/>
      <c r="B230" s="23"/>
      <c r="D230" s="22"/>
      <c r="E230" s="102"/>
      <c r="F230" s="103"/>
      <c r="G230" s="103"/>
      <c r="H230" s="102"/>
      <c r="I230" s="33"/>
      <c r="J230" s="25"/>
      <c r="K230" s="26"/>
    </row>
    <row r="231" spans="1:11" ht="12.75">
      <c r="A231" s="22"/>
      <c r="B231" s="23"/>
      <c r="D231" s="22"/>
      <c r="E231" s="102"/>
      <c r="F231" s="103"/>
      <c r="G231" s="103"/>
      <c r="H231" s="102"/>
      <c r="I231" s="33"/>
      <c r="J231" s="25"/>
      <c r="K231" s="26"/>
    </row>
    <row r="232" spans="1:11" ht="12.75">
      <c r="A232" s="6">
        <v>4</v>
      </c>
      <c r="B232" s="7"/>
      <c r="C232" s="8" t="s">
        <v>170</v>
      </c>
      <c r="D232" s="9"/>
      <c r="E232" s="32"/>
      <c r="F232" s="9"/>
      <c r="G232" s="9"/>
      <c r="H232" s="32"/>
      <c r="I232" s="32"/>
      <c r="J232" s="9"/>
      <c r="K232" s="10"/>
    </row>
    <row r="233" spans="1:11" ht="142.5">
      <c r="A233" s="145">
        <v>1</v>
      </c>
      <c r="B233" s="143" t="s">
        <v>126</v>
      </c>
      <c r="C233" s="43" t="s">
        <v>30</v>
      </c>
      <c r="D233" s="12"/>
      <c r="E233" s="29"/>
      <c r="F233" s="12"/>
      <c r="G233" s="12"/>
      <c r="H233" s="29"/>
      <c r="I233" s="29"/>
      <c r="J233" s="12"/>
      <c r="K233" s="95"/>
    </row>
    <row r="234" spans="1:11" ht="12.75">
      <c r="A234" s="145"/>
      <c r="B234" s="143"/>
      <c r="C234" s="44"/>
      <c r="D234" s="12">
        <v>1</v>
      </c>
      <c r="E234" s="29">
        <f>H63</f>
        <v>50</v>
      </c>
      <c r="F234" s="12"/>
      <c r="G234" s="12"/>
      <c r="H234" s="29">
        <f>D234*E234</f>
        <v>50</v>
      </c>
      <c r="I234" s="29"/>
      <c r="J234" s="12"/>
      <c r="K234" s="34"/>
    </row>
    <row r="235" spans="1:11" s="106" customFormat="1" ht="12.75">
      <c r="A235" s="146"/>
      <c r="B235" s="144"/>
      <c r="C235" s="45"/>
      <c r="D235" s="14"/>
      <c r="E235" s="94"/>
      <c r="F235" s="92"/>
      <c r="G235" s="92"/>
      <c r="H235" s="94"/>
      <c r="I235" s="28">
        <f>SUM(H234:H234)</f>
        <v>50</v>
      </c>
      <c r="J235" s="28">
        <v>25.56</v>
      </c>
      <c r="K235" s="110">
        <f>I235*J235</f>
        <v>1278</v>
      </c>
    </row>
    <row r="236" spans="1:11" s="106" customFormat="1" ht="173.25">
      <c r="A236" s="147">
        <v>2</v>
      </c>
      <c r="B236" s="142" t="s">
        <v>126</v>
      </c>
      <c r="C236" s="43" t="s">
        <v>182</v>
      </c>
      <c r="D236" s="17"/>
      <c r="E236" s="17"/>
      <c r="F236" s="17"/>
      <c r="G236" s="17"/>
      <c r="H236" s="17"/>
      <c r="I236" s="30"/>
      <c r="J236" s="17"/>
      <c r="K236" s="95"/>
    </row>
    <row r="237" spans="1:11" s="106" customFormat="1" ht="12.75">
      <c r="A237" s="145"/>
      <c r="B237" s="143"/>
      <c r="C237" s="44" t="s">
        <v>28</v>
      </c>
      <c r="D237" s="12">
        <v>1</v>
      </c>
      <c r="E237" s="13">
        <v>75</v>
      </c>
      <c r="F237" s="12"/>
      <c r="G237" s="12"/>
      <c r="H237" s="13">
        <f>D237*E237</f>
        <v>75</v>
      </c>
      <c r="I237" s="29"/>
      <c r="J237" s="12"/>
      <c r="K237" s="34"/>
    </row>
    <row r="238" spans="1:11" ht="12.75">
      <c r="A238" s="146"/>
      <c r="B238" s="144"/>
      <c r="C238" s="45"/>
      <c r="D238" s="14"/>
      <c r="E238" s="92"/>
      <c r="F238" s="92"/>
      <c r="G238" s="92"/>
      <c r="H238" s="93"/>
      <c r="I238" s="28">
        <f>SUM(H237:H237)</f>
        <v>75</v>
      </c>
      <c r="J238" s="28">
        <v>32.5</v>
      </c>
      <c r="K238" s="110">
        <f>I238*J238</f>
        <v>2437.5</v>
      </c>
    </row>
    <row r="239" spans="1:11" ht="173.25">
      <c r="A239" s="147">
        <v>3</v>
      </c>
      <c r="B239" s="142" t="s">
        <v>126</v>
      </c>
      <c r="C239" s="43" t="s">
        <v>181</v>
      </c>
      <c r="D239" s="17"/>
      <c r="E239" s="17"/>
      <c r="F239" s="17"/>
      <c r="G239" s="17"/>
      <c r="H239" s="17"/>
      <c r="I239" s="30"/>
      <c r="J239" s="17"/>
      <c r="K239" s="95"/>
    </row>
    <row r="240" spans="1:11" ht="12.75">
      <c r="A240" s="145"/>
      <c r="B240" s="143"/>
      <c r="C240" s="44" t="s">
        <v>28</v>
      </c>
      <c r="D240" s="12">
        <v>1</v>
      </c>
      <c r="E240" s="13">
        <f>H69</f>
        <v>176</v>
      </c>
      <c r="F240" s="12"/>
      <c r="G240" s="12"/>
      <c r="H240" s="13">
        <f>D240*E240</f>
        <v>176</v>
      </c>
      <c r="I240" s="29"/>
      <c r="J240" s="12"/>
      <c r="K240" s="34"/>
    </row>
    <row r="241" spans="1:11" ht="12.75">
      <c r="A241" s="146"/>
      <c r="B241" s="144"/>
      <c r="C241" s="45"/>
      <c r="D241" s="14"/>
      <c r="E241" s="92"/>
      <c r="F241" s="92"/>
      <c r="G241" s="92"/>
      <c r="H241" s="93"/>
      <c r="I241" s="28">
        <f>SUM(H240:H240)</f>
        <v>176</v>
      </c>
      <c r="J241" s="28">
        <v>49.5</v>
      </c>
      <c r="K241" s="110">
        <f>I241*J241</f>
        <v>8712</v>
      </c>
    </row>
    <row r="242" spans="1:11" ht="40.5">
      <c r="A242" s="147">
        <v>4</v>
      </c>
      <c r="B242" s="142" t="s">
        <v>126</v>
      </c>
      <c r="C242" s="43" t="s">
        <v>23</v>
      </c>
      <c r="D242" s="17"/>
      <c r="E242" s="30"/>
      <c r="F242" s="17"/>
      <c r="G242" s="17"/>
      <c r="H242" s="30"/>
      <c r="I242" s="30"/>
      <c r="J242" s="17"/>
      <c r="K242" s="95"/>
    </row>
    <row r="243" spans="1:11" ht="12.75">
      <c r="A243" s="145"/>
      <c r="B243" s="143"/>
      <c r="C243" s="44" t="s">
        <v>214</v>
      </c>
      <c r="D243" s="12">
        <v>1</v>
      </c>
      <c r="E243" s="13">
        <f>E234</f>
        <v>50</v>
      </c>
      <c r="F243" s="12"/>
      <c r="G243" s="12"/>
      <c r="H243" s="13">
        <f>D243*E243</f>
        <v>50</v>
      </c>
      <c r="I243" s="29"/>
      <c r="J243" s="12"/>
      <c r="K243" s="34"/>
    </row>
    <row r="244" spans="1:11" ht="12.75">
      <c r="A244" s="146"/>
      <c r="B244" s="144"/>
      <c r="C244" s="45"/>
      <c r="D244" s="14"/>
      <c r="E244" s="94"/>
      <c r="F244" s="92"/>
      <c r="G244" s="92"/>
      <c r="H244" s="94"/>
      <c r="I244" s="28">
        <f>SUM(H243:H243)</f>
        <v>50</v>
      </c>
      <c r="J244" s="13">
        <v>13.5</v>
      </c>
      <c r="K244" s="34">
        <f>I244*J244</f>
        <v>675</v>
      </c>
    </row>
    <row r="245" spans="1:11" ht="40.5">
      <c r="A245" s="147">
        <v>5</v>
      </c>
      <c r="B245" s="142" t="s">
        <v>126</v>
      </c>
      <c r="C245" s="43" t="s">
        <v>183</v>
      </c>
      <c r="D245" s="17"/>
      <c r="E245" s="30"/>
      <c r="F245" s="17"/>
      <c r="G245" s="17"/>
      <c r="H245" s="30"/>
      <c r="I245" s="30"/>
      <c r="J245" s="17"/>
      <c r="K245" s="95"/>
    </row>
    <row r="246" spans="1:11" ht="12.75">
      <c r="A246" s="145"/>
      <c r="B246" s="143"/>
      <c r="C246" s="44" t="s">
        <v>28</v>
      </c>
      <c r="D246" s="12">
        <v>1</v>
      </c>
      <c r="E246" s="13">
        <f>E237</f>
        <v>75</v>
      </c>
      <c r="F246" s="12"/>
      <c r="G246" s="12"/>
      <c r="H246" s="13">
        <f>D246*E246</f>
        <v>75</v>
      </c>
      <c r="I246" s="29"/>
      <c r="J246" s="12"/>
      <c r="K246" s="34"/>
    </row>
    <row r="247" spans="1:11" ht="12.75">
      <c r="A247" s="146"/>
      <c r="B247" s="144"/>
      <c r="C247" s="45"/>
      <c r="D247" s="14"/>
      <c r="E247" s="94"/>
      <c r="F247" s="92"/>
      <c r="G247" s="92"/>
      <c r="H247" s="94"/>
      <c r="I247" s="28">
        <f>SUM(H246:H246)</f>
        <v>75</v>
      </c>
      <c r="J247" s="13">
        <v>15</v>
      </c>
      <c r="K247" s="34">
        <f>I247*J247</f>
        <v>1125</v>
      </c>
    </row>
    <row r="248" spans="1:11" ht="40.5">
      <c r="A248" s="147">
        <v>6</v>
      </c>
      <c r="B248" s="142" t="s">
        <v>126</v>
      </c>
      <c r="C248" s="43" t="s">
        <v>29</v>
      </c>
      <c r="D248" s="17"/>
      <c r="E248" s="30"/>
      <c r="F248" s="17"/>
      <c r="G248" s="17"/>
      <c r="H248" s="30"/>
      <c r="I248" s="30"/>
      <c r="J248" s="17"/>
      <c r="K248" s="95"/>
    </row>
    <row r="249" spans="1:11" ht="12.75">
      <c r="A249" s="145"/>
      <c r="B249" s="143"/>
      <c r="C249" s="44" t="s">
        <v>28</v>
      </c>
      <c r="D249" s="13">
        <v>1</v>
      </c>
      <c r="E249" s="13">
        <f>E240</f>
        <v>176</v>
      </c>
      <c r="F249" s="13"/>
      <c r="G249" s="13"/>
      <c r="H249" s="13">
        <f>D249*E249</f>
        <v>176</v>
      </c>
      <c r="I249" s="29"/>
      <c r="J249" s="12"/>
      <c r="K249" s="34"/>
    </row>
    <row r="250" spans="1:11" ht="12.75">
      <c r="A250" s="146"/>
      <c r="B250" s="144"/>
      <c r="C250" s="45"/>
      <c r="D250" s="14"/>
      <c r="E250" s="94"/>
      <c r="F250" s="92"/>
      <c r="G250" s="92"/>
      <c r="H250" s="94"/>
      <c r="I250" s="28">
        <f>SUM(H249:H249)</f>
        <v>176</v>
      </c>
      <c r="J250" s="15">
        <v>18.5</v>
      </c>
      <c r="K250" s="110">
        <f>I250*J250</f>
        <v>3256</v>
      </c>
    </row>
    <row r="251" spans="1:11" ht="71.25">
      <c r="A251" s="147">
        <v>7</v>
      </c>
      <c r="B251" s="142" t="s">
        <v>130</v>
      </c>
      <c r="C251" s="43" t="s">
        <v>223</v>
      </c>
      <c r="D251" s="17"/>
      <c r="E251" s="30"/>
      <c r="F251" s="17"/>
      <c r="G251" s="17"/>
      <c r="H251" s="30"/>
      <c r="I251" s="30"/>
      <c r="J251" s="17"/>
      <c r="K251" s="95"/>
    </row>
    <row r="252" spans="1:11" ht="12.75">
      <c r="A252" s="145"/>
      <c r="B252" s="143"/>
      <c r="C252" s="44"/>
      <c r="D252" s="12">
        <v>14</v>
      </c>
      <c r="E252" s="29"/>
      <c r="F252" s="12"/>
      <c r="G252" s="12"/>
      <c r="H252" s="29">
        <f>D252</f>
        <v>14</v>
      </c>
      <c r="I252" s="29"/>
      <c r="J252" s="12"/>
      <c r="K252" s="34"/>
    </row>
    <row r="253" spans="1:11" ht="12.75">
      <c r="A253" s="146"/>
      <c r="B253" s="144"/>
      <c r="C253" s="45"/>
      <c r="D253" s="14"/>
      <c r="E253" s="94"/>
      <c r="F253" s="92"/>
      <c r="G253" s="92"/>
      <c r="H253" s="94"/>
      <c r="I253" s="28">
        <f>SUM(H252)</f>
        <v>14</v>
      </c>
      <c r="J253" s="28">
        <v>635.75</v>
      </c>
      <c r="K253" s="110">
        <f>I253*J253</f>
        <v>8900.5</v>
      </c>
    </row>
    <row r="254" spans="1:11" ht="224.25">
      <c r="A254" s="147">
        <v>8</v>
      </c>
      <c r="B254" s="142" t="s">
        <v>130</v>
      </c>
      <c r="C254" s="43" t="s">
        <v>184</v>
      </c>
      <c r="D254" s="17"/>
      <c r="E254" s="30"/>
      <c r="F254" s="17"/>
      <c r="G254" s="17"/>
      <c r="H254" s="30"/>
      <c r="I254" s="30"/>
      <c r="J254" s="17"/>
      <c r="K254" s="95"/>
    </row>
    <row r="255" spans="1:11" ht="12.75">
      <c r="A255" s="145"/>
      <c r="B255" s="143"/>
      <c r="C255" s="44"/>
      <c r="D255" s="12">
        <v>5</v>
      </c>
      <c r="E255" s="29"/>
      <c r="F255" s="12"/>
      <c r="G255" s="12"/>
      <c r="H255" s="29">
        <f>D255</f>
        <v>5</v>
      </c>
      <c r="I255" s="29"/>
      <c r="J255" s="12"/>
      <c r="K255" s="34"/>
    </row>
    <row r="256" spans="1:11" ht="12.75">
      <c r="A256" s="146"/>
      <c r="B256" s="144"/>
      <c r="C256" s="45"/>
      <c r="D256" s="14"/>
      <c r="E256" s="94"/>
      <c r="F256" s="92"/>
      <c r="G256" s="92"/>
      <c r="H256" s="94"/>
      <c r="I256" s="28">
        <f>SUM(H255)</f>
        <v>5</v>
      </c>
      <c r="J256" s="28">
        <v>1114.57</v>
      </c>
      <c r="K256" s="110">
        <f>I256*J256</f>
        <v>5572.849999999999</v>
      </c>
    </row>
    <row r="257" spans="1:11" ht="193.5">
      <c r="A257" s="147">
        <v>9</v>
      </c>
      <c r="B257" s="142" t="s">
        <v>130</v>
      </c>
      <c r="C257" s="43" t="s">
        <v>123</v>
      </c>
      <c r="D257" s="17"/>
      <c r="E257" s="30"/>
      <c r="F257" s="17"/>
      <c r="G257" s="17"/>
      <c r="H257" s="30"/>
      <c r="I257" s="30"/>
      <c r="J257" s="17"/>
      <c r="K257" s="95"/>
    </row>
    <row r="258" spans="1:11" ht="12.75">
      <c r="A258" s="145"/>
      <c r="B258" s="143"/>
      <c r="C258" s="44"/>
      <c r="D258" s="12">
        <v>4</v>
      </c>
      <c r="E258" s="29"/>
      <c r="F258" s="12"/>
      <c r="G258" s="12"/>
      <c r="H258" s="29">
        <f>D258</f>
        <v>4</v>
      </c>
      <c r="I258" s="29"/>
      <c r="J258" s="12"/>
      <c r="K258" s="34"/>
    </row>
    <row r="259" spans="1:11" ht="12.75">
      <c r="A259" s="145"/>
      <c r="B259" s="143"/>
      <c r="C259" s="44"/>
      <c r="D259" s="12">
        <v>8</v>
      </c>
      <c r="E259" s="29"/>
      <c r="F259" s="12"/>
      <c r="G259" s="12"/>
      <c r="H259" s="29">
        <f>D259</f>
        <v>8</v>
      </c>
      <c r="I259" s="29"/>
      <c r="J259" s="12"/>
      <c r="K259" s="34"/>
    </row>
    <row r="260" spans="1:11" ht="12.75">
      <c r="A260" s="146"/>
      <c r="B260" s="144"/>
      <c r="C260" s="45"/>
      <c r="D260" s="14"/>
      <c r="E260" s="94"/>
      <c r="F260" s="92"/>
      <c r="G260" s="92"/>
      <c r="H260" s="94"/>
      <c r="I260" s="28">
        <f>SUM(H258:H259)</f>
        <v>12</v>
      </c>
      <c r="J260" s="28">
        <v>175.34</v>
      </c>
      <c r="K260" s="110">
        <f>I260*J260</f>
        <v>2104.08</v>
      </c>
    </row>
    <row r="261" spans="1:11" ht="30">
      <c r="A261" s="145">
        <v>10</v>
      </c>
      <c r="B261" s="143" t="s">
        <v>130</v>
      </c>
      <c r="C261" s="43" t="s">
        <v>185</v>
      </c>
      <c r="D261" s="12"/>
      <c r="E261" s="29"/>
      <c r="F261" s="12"/>
      <c r="G261" s="12"/>
      <c r="H261" s="29"/>
      <c r="I261" s="29"/>
      <c r="J261" s="12"/>
      <c r="K261" s="34"/>
    </row>
    <row r="262" spans="1:11" ht="12.75">
      <c r="A262" s="145"/>
      <c r="B262" s="143"/>
      <c r="C262" s="44"/>
      <c r="D262" s="12">
        <v>6</v>
      </c>
      <c r="E262" s="29"/>
      <c r="F262" s="12"/>
      <c r="G262" s="12"/>
      <c r="H262" s="29">
        <f>D262</f>
        <v>6</v>
      </c>
      <c r="I262" s="29"/>
      <c r="J262" s="12"/>
      <c r="K262" s="34"/>
    </row>
    <row r="263" spans="1:11" ht="12.75">
      <c r="A263" s="145"/>
      <c r="B263" s="143"/>
      <c r="C263" s="44"/>
      <c r="D263" s="12">
        <v>6</v>
      </c>
      <c r="E263" s="29"/>
      <c r="F263" s="12"/>
      <c r="G263" s="12"/>
      <c r="H263" s="29">
        <f>D263</f>
        <v>6</v>
      </c>
      <c r="I263" s="29"/>
      <c r="J263" s="12"/>
      <c r="K263" s="34"/>
    </row>
    <row r="264" spans="1:11" ht="12.75">
      <c r="A264" s="146"/>
      <c r="B264" s="144"/>
      <c r="C264" s="45"/>
      <c r="D264" s="14"/>
      <c r="E264" s="94"/>
      <c r="F264" s="92"/>
      <c r="G264" s="92"/>
      <c r="H264" s="94"/>
      <c r="I264" s="28">
        <f>SUM(H262:H263)</f>
        <v>12</v>
      </c>
      <c r="J264" s="28">
        <v>163.97</v>
      </c>
      <c r="K264" s="110">
        <f>I264*J264</f>
        <v>1967.6399999999999</v>
      </c>
    </row>
    <row r="265" spans="1:13" ht="142.5" customHeight="1">
      <c r="A265" s="147">
        <v>11</v>
      </c>
      <c r="B265" s="142" t="s">
        <v>74</v>
      </c>
      <c r="C265" s="43" t="s">
        <v>275</v>
      </c>
      <c r="D265" s="17"/>
      <c r="E265" s="30"/>
      <c r="F265" s="17"/>
      <c r="G265" s="17"/>
      <c r="H265" s="30"/>
      <c r="I265" s="30"/>
      <c r="J265" s="17"/>
      <c r="K265" s="95"/>
      <c r="M265" s="138"/>
    </row>
    <row r="266" spans="1:11" ht="12.75">
      <c r="A266" s="145"/>
      <c r="B266" s="143"/>
      <c r="C266" s="44"/>
      <c r="D266" s="12">
        <v>1</v>
      </c>
      <c r="E266" s="29">
        <v>82</v>
      </c>
      <c r="F266" s="12"/>
      <c r="G266" s="12"/>
      <c r="H266" s="29">
        <f>D266*E266</f>
        <v>82</v>
      </c>
      <c r="I266" s="29"/>
      <c r="J266" s="12"/>
      <c r="K266" s="34"/>
    </row>
    <row r="267" spans="1:11" ht="12.75">
      <c r="A267" s="146"/>
      <c r="B267" s="144"/>
      <c r="C267" s="45"/>
      <c r="D267" s="14"/>
      <c r="E267" s="94"/>
      <c r="F267" s="92"/>
      <c r="G267" s="92"/>
      <c r="H267" s="94"/>
      <c r="I267" s="28">
        <f>SUM(H266:H266)</f>
        <v>82</v>
      </c>
      <c r="J267" s="28">
        <v>12.71</v>
      </c>
      <c r="K267" s="110">
        <f>I267*J267</f>
        <v>1042.22</v>
      </c>
    </row>
    <row r="268" spans="1:11" ht="132">
      <c r="A268" s="147">
        <v>12</v>
      </c>
      <c r="B268" s="142" t="s">
        <v>74</v>
      </c>
      <c r="C268" s="43" t="s">
        <v>274</v>
      </c>
      <c r="D268" s="17"/>
      <c r="E268" s="30"/>
      <c r="F268" s="17"/>
      <c r="G268" s="17"/>
      <c r="H268" s="30"/>
      <c r="I268" s="30"/>
      <c r="J268" s="17"/>
      <c r="K268" s="95"/>
    </row>
    <row r="269" spans="1:11" ht="12.75">
      <c r="A269" s="145"/>
      <c r="B269" s="143"/>
      <c r="C269" s="44"/>
      <c r="D269" s="12">
        <v>1</v>
      </c>
      <c r="E269" s="29">
        <v>360</v>
      </c>
      <c r="F269" s="12"/>
      <c r="G269" s="12"/>
      <c r="H269" s="29">
        <f>D269*E269</f>
        <v>360</v>
      </c>
      <c r="I269" s="29"/>
      <c r="J269" s="12"/>
      <c r="K269" s="34"/>
    </row>
    <row r="270" spans="1:11" ht="12.75">
      <c r="A270" s="145"/>
      <c r="B270" s="143"/>
      <c r="C270" s="44"/>
      <c r="D270" s="12">
        <v>1</v>
      </c>
      <c r="E270" s="29">
        <v>35</v>
      </c>
      <c r="F270" s="12"/>
      <c r="G270" s="12"/>
      <c r="H270" s="29">
        <f>D270*E270</f>
        <v>35</v>
      </c>
      <c r="I270" s="29"/>
      <c r="J270" s="12"/>
      <c r="K270" s="34"/>
    </row>
    <row r="271" spans="1:11" ht="12.75">
      <c r="A271" s="146"/>
      <c r="B271" s="144"/>
      <c r="C271" s="45"/>
      <c r="D271" s="14"/>
      <c r="E271" s="94"/>
      <c r="F271" s="92"/>
      <c r="G271" s="92"/>
      <c r="H271" s="94"/>
      <c r="I271" s="28">
        <f>SUM(H269:H270)</f>
        <v>395</v>
      </c>
      <c r="J271" s="28">
        <v>18.97</v>
      </c>
      <c r="K271" s="110">
        <f>I271*J271</f>
        <v>7493.15</v>
      </c>
    </row>
    <row r="272" spans="1:11" ht="142.5">
      <c r="A272" s="147">
        <v>13</v>
      </c>
      <c r="B272" s="142" t="s">
        <v>74</v>
      </c>
      <c r="C272" s="43" t="s">
        <v>273</v>
      </c>
      <c r="D272" s="17"/>
      <c r="E272" s="30"/>
      <c r="F272" s="17"/>
      <c r="G272" s="17"/>
      <c r="H272" s="30"/>
      <c r="I272" s="30"/>
      <c r="J272" s="17"/>
      <c r="K272" s="95"/>
    </row>
    <row r="273" spans="1:11" ht="12.75">
      <c r="A273" s="145"/>
      <c r="B273" s="143"/>
      <c r="C273" s="44"/>
      <c r="D273" s="12">
        <v>1</v>
      </c>
      <c r="E273" s="29">
        <v>540</v>
      </c>
      <c r="F273" s="12"/>
      <c r="G273" s="13"/>
      <c r="H273" s="29">
        <f>D273*E273</f>
        <v>540</v>
      </c>
      <c r="I273" s="29"/>
      <c r="J273" s="12"/>
      <c r="K273" s="34"/>
    </row>
    <row r="274" spans="1:11" ht="12.75">
      <c r="A274" s="145"/>
      <c r="B274" s="143"/>
      <c r="C274" s="44"/>
      <c r="D274" s="12">
        <v>1</v>
      </c>
      <c r="E274" s="29">
        <v>60</v>
      </c>
      <c r="F274" s="12"/>
      <c r="G274" s="13"/>
      <c r="H274" s="29">
        <f>D274*E274</f>
        <v>60</v>
      </c>
      <c r="I274" s="29"/>
      <c r="J274" s="12"/>
      <c r="K274" s="34"/>
    </row>
    <row r="275" spans="1:11" ht="12.75">
      <c r="A275" s="146"/>
      <c r="B275" s="144"/>
      <c r="C275" s="45"/>
      <c r="D275" s="14"/>
      <c r="E275" s="94"/>
      <c r="F275" s="92"/>
      <c r="G275" s="92"/>
      <c r="H275" s="94"/>
      <c r="I275" s="28">
        <f>SUM(H273:H274)</f>
        <v>600</v>
      </c>
      <c r="J275" s="28">
        <v>24.38</v>
      </c>
      <c r="K275" s="110">
        <f>I275*J275</f>
        <v>14628</v>
      </c>
    </row>
    <row r="276" spans="1:11" ht="12.75">
      <c r="A276" s="147">
        <v>14</v>
      </c>
      <c r="B276" s="142" t="s">
        <v>210</v>
      </c>
      <c r="C276" s="43" t="s">
        <v>211</v>
      </c>
      <c r="D276" s="17"/>
      <c r="E276" s="30"/>
      <c r="F276" s="17"/>
      <c r="G276" s="17"/>
      <c r="H276" s="30"/>
      <c r="I276" s="30"/>
      <c r="J276" s="30"/>
      <c r="K276" s="95"/>
    </row>
    <row r="277" spans="1:11" ht="12.75">
      <c r="A277" s="145"/>
      <c r="B277" s="143"/>
      <c r="C277" s="44" t="s">
        <v>22</v>
      </c>
      <c r="D277" s="12">
        <v>1</v>
      </c>
      <c r="E277" s="29"/>
      <c r="F277" s="12"/>
      <c r="G277" s="13"/>
      <c r="H277" s="29">
        <f>D277</f>
        <v>1</v>
      </c>
      <c r="I277" s="29"/>
      <c r="J277" s="29"/>
      <c r="K277" s="34"/>
    </row>
    <row r="278" spans="1:11" ht="12.75">
      <c r="A278" s="146"/>
      <c r="B278" s="144"/>
      <c r="C278" s="45"/>
      <c r="D278" s="14"/>
      <c r="E278" s="94"/>
      <c r="F278" s="92"/>
      <c r="G278" s="92"/>
      <c r="H278" s="94"/>
      <c r="I278" s="28">
        <f>SUM(H277:H277)</f>
        <v>1</v>
      </c>
      <c r="J278" s="28">
        <f>7250</f>
        <v>7250</v>
      </c>
      <c r="K278" s="110">
        <f>I278*J278</f>
        <v>7250</v>
      </c>
    </row>
    <row r="279" spans="1:11" ht="12.75">
      <c r="A279" s="147">
        <v>15</v>
      </c>
      <c r="B279" s="142" t="s">
        <v>210</v>
      </c>
      <c r="C279" s="43" t="s">
        <v>211</v>
      </c>
      <c r="D279" s="17"/>
      <c r="E279" s="30"/>
      <c r="F279" s="17"/>
      <c r="G279" s="17"/>
      <c r="H279" s="30"/>
      <c r="I279" s="30"/>
      <c r="J279" s="30"/>
      <c r="K279" s="95"/>
    </row>
    <row r="280" spans="1:11" ht="12.75">
      <c r="A280" s="145"/>
      <c r="B280" s="143"/>
      <c r="C280" s="44" t="s">
        <v>224</v>
      </c>
      <c r="D280" s="12">
        <v>1</v>
      </c>
      <c r="E280" s="29"/>
      <c r="F280" s="12"/>
      <c r="G280" s="13"/>
      <c r="H280" s="29">
        <f>D280</f>
        <v>1</v>
      </c>
      <c r="I280" s="29"/>
      <c r="J280" s="29"/>
      <c r="K280" s="34"/>
    </row>
    <row r="281" spans="1:11" ht="12.75">
      <c r="A281" s="146"/>
      <c r="B281" s="144"/>
      <c r="C281" s="45"/>
      <c r="D281" s="14"/>
      <c r="E281" s="94"/>
      <c r="F281" s="92"/>
      <c r="G281" s="92"/>
      <c r="H281" s="94"/>
      <c r="I281" s="28">
        <f>SUM(H280:H280)</f>
        <v>1</v>
      </c>
      <c r="J281" s="28">
        <v>7400</v>
      </c>
      <c r="K281" s="110">
        <f>I281*J281</f>
        <v>7400</v>
      </c>
    </row>
    <row r="282" spans="1:11" ht="12.75">
      <c r="A282" s="22"/>
      <c r="B282" s="23"/>
      <c r="D282" s="22"/>
      <c r="E282" s="102"/>
      <c r="F282" s="103"/>
      <c r="G282" s="103"/>
      <c r="H282" s="102"/>
      <c r="I282" s="33"/>
      <c r="J282" s="25"/>
      <c r="K282" s="26"/>
    </row>
    <row r="283" spans="1:11" ht="12.75">
      <c r="A283" s="55"/>
      <c r="B283" s="56"/>
      <c r="C283" s="99" t="s">
        <v>170</v>
      </c>
      <c r="D283" s="55"/>
      <c r="E283" s="100"/>
      <c r="F283" s="101"/>
      <c r="G283" s="101"/>
      <c r="H283" s="100"/>
      <c r="I283" s="57"/>
      <c r="J283" s="58"/>
      <c r="K283" s="59">
        <f>SUM(K234:K282)</f>
        <v>73841.94</v>
      </c>
    </row>
    <row r="284" spans="1:11" ht="12.75">
      <c r="A284" s="22"/>
      <c r="B284" s="23"/>
      <c r="D284" s="22"/>
      <c r="E284" s="102"/>
      <c r="F284" s="103"/>
      <c r="G284" s="103"/>
      <c r="H284" s="102"/>
      <c r="I284" s="33"/>
      <c r="J284" s="25"/>
      <c r="K284" s="26"/>
    </row>
    <row r="285" spans="1:11" ht="12.75">
      <c r="A285" s="22"/>
      <c r="B285" s="23"/>
      <c r="D285" s="22"/>
      <c r="E285" s="102"/>
      <c r="F285" s="103"/>
      <c r="G285" s="103"/>
      <c r="H285" s="102"/>
      <c r="I285" s="33"/>
      <c r="J285" s="25"/>
      <c r="K285" s="26"/>
    </row>
    <row r="286" spans="1:11" ht="20.25">
      <c r="A286" s="6">
        <v>5</v>
      </c>
      <c r="B286" s="7"/>
      <c r="C286" s="8" t="s">
        <v>186</v>
      </c>
      <c r="D286" s="9"/>
      <c r="E286" s="32"/>
      <c r="F286" s="9"/>
      <c r="G286" s="9"/>
      <c r="H286" s="32"/>
      <c r="I286" s="32"/>
      <c r="J286" s="9"/>
      <c r="K286" s="10"/>
    </row>
    <row r="287" spans="1:11" ht="51">
      <c r="A287" s="145">
        <v>1</v>
      </c>
      <c r="B287" s="143" t="s">
        <v>127</v>
      </c>
      <c r="C287" s="43" t="s">
        <v>188</v>
      </c>
      <c r="D287" s="12"/>
      <c r="E287" s="29"/>
      <c r="F287" s="12"/>
      <c r="G287" s="12"/>
      <c r="H287" s="29"/>
      <c r="I287" s="29"/>
      <c r="J287" s="12"/>
      <c r="K287" s="95"/>
    </row>
    <row r="288" spans="1:11" ht="12.75">
      <c r="A288" s="145"/>
      <c r="B288" s="143"/>
      <c r="C288" s="44"/>
      <c r="D288" s="12">
        <v>1</v>
      </c>
      <c r="E288" s="13">
        <v>12</v>
      </c>
      <c r="F288" s="12"/>
      <c r="G288" s="12"/>
      <c r="H288" s="29">
        <f>D288*E288</f>
        <v>12</v>
      </c>
      <c r="I288" s="29"/>
      <c r="J288" s="12"/>
      <c r="K288" s="34"/>
    </row>
    <row r="289" spans="1:11" s="106" customFormat="1" ht="12.75">
      <c r="A289" s="146"/>
      <c r="B289" s="144"/>
      <c r="C289" s="45"/>
      <c r="D289" s="14"/>
      <c r="E289" s="94"/>
      <c r="F289" s="92"/>
      <c r="G289" s="92"/>
      <c r="H289" s="94"/>
      <c r="I289" s="28">
        <f>SUM(H288:H288)</f>
        <v>12</v>
      </c>
      <c r="J289" s="28">
        <v>31.16</v>
      </c>
      <c r="K289" s="110">
        <f>I289*J289</f>
        <v>373.92</v>
      </c>
    </row>
    <row r="290" spans="1:11" s="106" customFormat="1" ht="51">
      <c r="A290" s="147">
        <v>2</v>
      </c>
      <c r="B290" s="142" t="s">
        <v>127</v>
      </c>
      <c r="C290" s="43" t="s">
        <v>189</v>
      </c>
      <c r="D290" s="17"/>
      <c r="E290" s="17"/>
      <c r="F290" s="17"/>
      <c r="G290" s="17"/>
      <c r="H290" s="17"/>
      <c r="I290" s="30"/>
      <c r="J290" s="17"/>
      <c r="K290" s="95"/>
    </row>
    <row r="291" spans="1:11" s="106" customFormat="1" ht="12.75">
      <c r="A291" s="145"/>
      <c r="B291" s="143"/>
      <c r="C291" s="44"/>
      <c r="D291" s="12">
        <v>1</v>
      </c>
      <c r="E291" s="13">
        <v>4.2</v>
      </c>
      <c r="F291" s="12"/>
      <c r="G291" s="12"/>
      <c r="H291" s="13">
        <f>D291*E291</f>
        <v>4.2</v>
      </c>
      <c r="I291" s="29"/>
      <c r="J291" s="12"/>
      <c r="K291" s="34"/>
    </row>
    <row r="292" spans="1:11" s="106" customFormat="1" ht="12.75">
      <c r="A292" s="146"/>
      <c r="B292" s="144"/>
      <c r="C292" s="45"/>
      <c r="D292" s="14"/>
      <c r="E292" s="92"/>
      <c r="F292" s="92"/>
      <c r="G292" s="92"/>
      <c r="H292" s="93"/>
      <c r="I292" s="28">
        <f>SUM(H291:H291)</f>
        <v>4.2</v>
      </c>
      <c r="J292" s="28">
        <v>91.08</v>
      </c>
      <c r="K292" s="110">
        <f>I292*J292</f>
        <v>382.536</v>
      </c>
    </row>
    <row r="293" spans="1:11" ht="40.5">
      <c r="A293" s="147">
        <v>3</v>
      </c>
      <c r="B293" s="142" t="s">
        <v>127</v>
      </c>
      <c r="C293" s="43" t="s">
        <v>190</v>
      </c>
      <c r="D293" s="17"/>
      <c r="E293" s="17"/>
      <c r="F293" s="17"/>
      <c r="G293" s="17"/>
      <c r="H293" s="17"/>
      <c r="I293" s="30"/>
      <c r="J293" s="17"/>
      <c r="K293" s="95"/>
    </row>
    <row r="294" spans="1:11" ht="12.75">
      <c r="A294" s="145"/>
      <c r="B294" s="143"/>
      <c r="C294" s="44"/>
      <c r="D294" s="12">
        <v>1</v>
      </c>
      <c r="E294" s="13">
        <v>4.1</v>
      </c>
      <c r="F294" s="12"/>
      <c r="G294" s="12"/>
      <c r="H294" s="13">
        <f>D294*E294</f>
        <v>4.1</v>
      </c>
      <c r="I294" s="29"/>
      <c r="J294" s="12"/>
      <c r="K294" s="34"/>
    </row>
    <row r="295" spans="1:11" ht="12.75">
      <c r="A295" s="146"/>
      <c r="B295" s="144"/>
      <c r="C295" s="45"/>
      <c r="D295" s="14"/>
      <c r="E295" s="92"/>
      <c r="F295" s="92"/>
      <c r="G295" s="92"/>
      <c r="H295" s="93"/>
      <c r="I295" s="28">
        <f>SUM(H294:H294)</f>
        <v>4.1</v>
      </c>
      <c r="J295" s="28">
        <v>31.24</v>
      </c>
      <c r="K295" s="110">
        <f>I295*J295</f>
        <v>128.08399999999997</v>
      </c>
    </row>
    <row r="296" spans="1:11" ht="40.5">
      <c r="A296" s="147">
        <v>4</v>
      </c>
      <c r="B296" s="142" t="s">
        <v>128</v>
      </c>
      <c r="C296" s="43" t="s">
        <v>191</v>
      </c>
      <c r="D296" s="17"/>
      <c r="E296" s="30"/>
      <c r="F296" s="17"/>
      <c r="G296" s="17"/>
      <c r="H296" s="30"/>
      <c r="I296" s="30"/>
      <c r="J296" s="17"/>
      <c r="K296" s="95"/>
    </row>
    <row r="297" spans="1:11" ht="12.75">
      <c r="A297" s="145"/>
      <c r="B297" s="143"/>
      <c r="C297" s="44"/>
      <c r="D297" s="12">
        <v>1</v>
      </c>
      <c r="E297" s="13">
        <v>16.3</v>
      </c>
      <c r="F297" s="12"/>
      <c r="G297" s="12"/>
      <c r="H297" s="29">
        <f>D297*E297</f>
        <v>16.3</v>
      </c>
      <c r="I297" s="29"/>
      <c r="J297" s="12"/>
      <c r="K297" s="34"/>
    </row>
    <row r="298" spans="1:11" ht="12.75">
      <c r="A298" s="146"/>
      <c r="B298" s="144"/>
      <c r="C298" s="45"/>
      <c r="D298" s="14"/>
      <c r="E298" s="94"/>
      <c r="F298" s="92"/>
      <c r="G298" s="92"/>
      <c r="H298" s="94"/>
      <c r="I298" s="28">
        <f>SUM(H297:H297)</f>
        <v>16.3</v>
      </c>
      <c r="J298" s="28">
        <v>9.06</v>
      </c>
      <c r="K298" s="110">
        <f>I298*J298</f>
        <v>147.67800000000003</v>
      </c>
    </row>
    <row r="299" spans="1:11" ht="40.5">
      <c r="A299" s="147">
        <v>5</v>
      </c>
      <c r="B299" s="142" t="s">
        <v>128</v>
      </c>
      <c r="C299" s="43" t="s">
        <v>192</v>
      </c>
      <c r="D299" s="17"/>
      <c r="E299" s="30"/>
      <c r="F299" s="17"/>
      <c r="G299" s="17"/>
      <c r="H299" s="30"/>
      <c r="I299" s="30"/>
      <c r="J299" s="17"/>
      <c r="K299" s="95"/>
    </row>
    <row r="300" spans="1:11" ht="12.75">
      <c r="A300" s="145"/>
      <c r="B300" s="143"/>
      <c r="C300" s="44"/>
      <c r="D300" s="12">
        <v>1</v>
      </c>
      <c r="E300" s="13">
        <v>27</v>
      </c>
      <c r="F300" s="12"/>
      <c r="G300" s="12"/>
      <c r="H300" s="13">
        <f>D300*E300</f>
        <v>27</v>
      </c>
      <c r="I300" s="29"/>
      <c r="J300" s="12"/>
      <c r="K300" s="34"/>
    </row>
    <row r="301" spans="1:11" ht="12.75">
      <c r="A301" s="146"/>
      <c r="B301" s="144"/>
      <c r="C301" s="45"/>
      <c r="D301" s="14"/>
      <c r="E301" s="94"/>
      <c r="F301" s="92"/>
      <c r="G301" s="92"/>
      <c r="H301" s="94"/>
      <c r="I301" s="28">
        <f>SUM(H300:H300)</f>
        <v>27</v>
      </c>
      <c r="J301" s="28">
        <v>4.53</v>
      </c>
      <c r="K301" s="110">
        <f>I301*J301</f>
        <v>122.31</v>
      </c>
    </row>
    <row r="302" spans="1:11" ht="40.5">
      <c r="A302" s="147">
        <v>6</v>
      </c>
      <c r="B302" s="142" t="s">
        <v>128</v>
      </c>
      <c r="C302" s="43" t="s">
        <v>193</v>
      </c>
      <c r="D302" s="17"/>
      <c r="E302" s="30"/>
      <c r="F302" s="17"/>
      <c r="G302" s="17"/>
      <c r="H302" s="30"/>
      <c r="I302" s="30"/>
      <c r="J302" s="17"/>
      <c r="K302" s="95"/>
    </row>
    <row r="303" spans="1:11" ht="12.75">
      <c r="A303" s="145"/>
      <c r="B303" s="143"/>
      <c r="C303" s="44"/>
      <c r="D303" s="12">
        <v>1</v>
      </c>
      <c r="E303" s="13">
        <v>62</v>
      </c>
      <c r="F303" s="12"/>
      <c r="G303" s="12"/>
      <c r="H303" s="13">
        <f>D303*E303</f>
        <v>62</v>
      </c>
      <c r="I303" s="29"/>
      <c r="J303" s="12"/>
      <c r="K303" s="34"/>
    </row>
    <row r="304" spans="1:11" ht="12.75">
      <c r="A304" s="146"/>
      <c r="B304" s="144"/>
      <c r="C304" s="45"/>
      <c r="D304" s="14"/>
      <c r="E304" s="94"/>
      <c r="F304" s="92"/>
      <c r="G304" s="92"/>
      <c r="H304" s="94"/>
      <c r="I304" s="28">
        <f>SUM(H303:H303)</f>
        <v>62</v>
      </c>
      <c r="J304" s="28">
        <v>6.47</v>
      </c>
      <c r="K304" s="110">
        <f>I304*J304</f>
        <v>401.14</v>
      </c>
    </row>
    <row r="305" spans="1:11" ht="40.5">
      <c r="A305" s="147">
        <v>7</v>
      </c>
      <c r="B305" s="142" t="s">
        <v>128</v>
      </c>
      <c r="C305" s="43" t="s">
        <v>194</v>
      </c>
      <c r="D305" s="17"/>
      <c r="E305" s="30"/>
      <c r="F305" s="17"/>
      <c r="G305" s="17"/>
      <c r="H305" s="30"/>
      <c r="I305" s="30"/>
      <c r="J305" s="17"/>
      <c r="K305" s="95"/>
    </row>
    <row r="306" spans="1:11" ht="12.75">
      <c r="A306" s="145"/>
      <c r="B306" s="143"/>
      <c r="C306" s="44"/>
      <c r="D306" s="12">
        <v>1</v>
      </c>
      <c r="E306" s="29">
        <v>88</v>
      </c>
      <c r="F306" s="12"/>
      <c r="G306" s="12"/>
      <c r="H306" s="29">
        <f>D306*E306</f>
        <v>88</v>
      </c>
      <c r="I306" s="29"/>
      <c r="J306" s="12"/>
      <c r="K306" s="34"/>
    </row>
    <row r="307" spans="1:11" ht="12.75">
      <c r="A307" s="146"/>
      <c r="B307" s="144"/>
      <c r="C307" s="45"/>
      <c r="D307" s="14"/>
      <c r="E307" s="94"/>
      <c r="F307" s="92"/>
      <c r="G307" s="92"/>
      <c r="H307" s="94"/>
      <c r="I307" s="28">
        <f>SUM(H306)</f>
        <v>88</v>
      </c>
      <c r="J307" s="28">
        <v>8.89</v>
      </c>
      <c r="K307" s="110">
        <f>I307*J307</f>
        <v>782.32</v>
      </c>
    </row>
    <row r="308" spans="1:11" ht="51">
      <c r="A308" s="147">
        <v>8</v>
      </c>
      <c r="B308" s="142" t="s">
        <v>126</v>
      </c>
      <c r="C308" s="43" t="s">
        <v>251</v>
      </c>
      <c r="D308" s="17"/>
      <c r="E308" s="30"/>
      <c r="F308" s="17"/>
      <c r="G308" s="17"/>
      <c r="H308" s="30"/>
      <c r="I308" s="30"/>
      <c r="J308" s="17"/>
      <c r="K308" s="95"/>
    </row>
    <row r="309" spans="1:11" ht="12.75">
      <c r="A309" s="145"/>
      <c r="B309" s="143"/>
      <c r="C309" s="44"/>
      <c r="D309" s="12">
        <v>1</v>
      </c>
      <c r="E309" s="29">
        <v>88</v>
      </c>
      <c r="F309" s="12"/>
      <c r="G309" s="12"/>
      <c r="H309" s="29">
        <f>D309*E309</f>
        <v>88</v>
      </c>
      <c r="I309" s="29"/>
      <c r="J309" s="12"/>
      <c r="K309" s="34"/>
    </row>
    <row r="310" spans="1:11" ht="12.75">
      <c r="A310" s="146"/>
      <c r="B310" s="144"/>
      <c r="C310" s="45"/>
      <c r="D310" s="14"/>
      <c r="E310" s="94"/>
      <c r="F310" s="92"/>
      <c r="G310" s="92"/>
      <c r="H310" s="94"/>
      <c r="I310" s="28">
        <f>SUM(H309)</f>
        <v>88</v>
      </c>
      <c r="J310" s="28">
        <v>13.38</v>
      </c>
      <c r="K310" s="110">
        <f>I310*J310</f>
        <v>1177.44</v>
      </c>
    </row>
    <row r="311" spans="1:11" ht="81">
      <c r="A311" s="147">
        <v>9</v>
      </c>
      <c r="B311" s="142" t="s">
        <v>130</v>
      </c>
      <c r="C311" s="43" t="s">
        <v>226</v>
      </c>
      <c r="D311" s="17"/>
      <c r="E311" s="30"/>
      <c r="F311" s="17"/>
      <c r="G311" s="17"/>
      <c r="H311" s="30"/>
      <c r="I311" s="30"/>
      <c r="J311" s="17"/>
      <c r="K311" s="95"/>
    </row>
    <row r="312" spans="1:11" ht="12.75">
      <c r="A312" s="145"/>
      <c r="B312" s="143"/>
      <c r="C312" s="44"/>
      <c r="D312" s="12">
        <v>6</v>
      </c>
      <c r="E312" s="29"/>
      <c r="F312" s="12"/>
      <c r="G312" s="12"/>
      <c r="H312" s="29">
        <f>D312</f>
        <v>6</v>
      </c>
      <c r="I312" s="29"/>
      <c r="J312" s="12"/>
      <c r="K312" s="34"/>
    </row>
    <row r="313" spans="1:11" ht="12.75">
      <c r="A313" s="146"/>
      <c r="B313" s="144"/>
      <c r="C313" s="45"/>
      <c r="D313" s="14"/>
      <c r="E313" s="94"/>
      <c r="F313" s="92"/>
      <c r="G313" s="92"/>
      <c r="H313" s="94"/>
      <c r="I313" s="28">
        <f>SUM(H312)</f>
        <v>6</v>
      </c>
      <c r="J313" s="28">
        <v>660</v>
      </c>
      <c r="K313" s="110">
        <f>I313*J313</f>
        <v>3960</v>
      </c>
    </row>
    <row r="314" spans="1:11" ht="142.5">
      <c r="A314" s="147">
        <v>10</v>
      </c>
      <c r="B314" s="142" t="s">
        <v>74</v>
      </c>
      <c r="C314" s="43" t="s">
        <v>276</v>
      </c>
      <c r="D314" s="17"/>
      <c r="E314" s="30"/>
      <c r="F314" s="17"/>
      <c r="G314" s="17"/>
      <c r="H314" s="30"/>
      <c r="I314" s="30"/>
      <c r="J314" s="17"/>
      <c r="K314" s="95"/>
    </row>
    <row r="315" spans="1:11" ht="12.75">
      <c r="A315" s="145"/>
      <c r="B315" s="143"/>
      <c r="C315" s="44"/>
      <c r="D315" s="12">
        <v>1</v>
      </c>
      <c r="E315" s="29">
        <v>88</v>
      </c>
      <c r="F315" s="13">
        <v>2.5</v>
      </c>
      <c r="G315" s="13">
        <v>2</v>
      </c>
      <c r="H315" s="29"/>
      <c r="I315" s="29"/>
      <c r="J315" s="12"/>
      <c r="K315" s="34"/>
    </row>
    <row r="316" spans="1:11" ht="12.75">
      <c r="A316" s="146"/>
      <c r="B316" s="144"/>
      <c r="C316" s="45"/>
      <c r="D316" s="14"/>
      <c r="E316" s="94"/>
      <c r="F316" s="92"/>
      <c r="G316" s="92"/>
      <c r="H316" s="94"/>
      <c r="I316" s="28">
        <f>E315*F315*G315</f>
        <v>440</v>
      </c>
      <c r="J316" s="28">
        <v>24.38</v>
      </c>
      <c r="K316" s="110">
        <f>I316*J316</f>
        <v>10727.199999999999</v>
      </c>
    </row>
    <row r="317" spans="1:11" ht="162.75">
      <c r="A317" s="147">
        <v>11</v>
      </c>
      <c r="B317" s="142" t="s">
        <v>126</v>
      </c>
      <c r="C317" s="43" t="s">
        <v>15</v>
      </c>
      <c r="D317" s="17"/>
      <c r="E317" s="30"/>
      <c r="F317" s="17"/>
      <c r="G317" s="17"/>
      <c r="H317" s="30"/>
      <c r="I317" s="30"/>
      <c r="J317" s="17"/>
      <c r="K317" s="95"/>
    </row>
    <row r="318" spans="1:11" ht="12.75">
      <c r="A318" s="145"/>
      <c r="B318" s="143"/>
      <c r="C318" s="44"/>
      <c r="D318" s="12">
        <v>1</v>
      </c>
      <c r="E318" s="29">
        <v>88</v>
      </c>
      <c r="F318" s="12"/>
      <c r="G318" s="13"/>
      <c r="H318" s="29">
        <f>D318*E318</f>
        <v>88</v>
      </c>
      <c r="I318" s="29"/>
      <c r="J318" s="12"/>
      <c r="K318" s="34"/>
    </row>
    <row r="319" spans="1:11" ht="12.75">
      <c r="A319" s="146"/>
      <c r="B319" s="144"/>
      <c r="C319" s="45"/>
      <c r="D319" s="14"/>
      <c r="E319" s="94"/>
      <c r="F319" s="92"/>
      <c r="G319" s="92"/>
      <c r="H319" s="94"/>
      <c r="I319" s="28">
        <f>SUM(H318:H318)</f>
        <v>88</v>
      </c>
      <c r="J319" s="28">
        <v>62.15</v>
      </c>
      <c r="K319" s="110">
        <f>I319*J319</f>
        <v>5469.2</v>
      </c>
    </row>
    <row r="320" spans="1:11" ht="102">
      <c r="A320" s="147">
        <v>12</v>
      </c>
      <c r="B320" s="142" t="s">
        <v>130</v>
      </c>
      <c r="C320" s="43" t="s">
        <v>195</v>
      </c>
      <c r="D320" s="17"/>
      <c r="E320" s="30"/>
      <c r="F320" s="17"/>
      <c r="G320" s="17"/>
      <c r="H320" s="30"/>
      <c r="I320" s="30"/>
      <c r="J320" s="17"/>
      <c r="K320" s="95"/>
    </row>
    <row r="321" spans="1:11" ht="12.75">
      <c r="A321" s="145"/>
      <c r="B321" s="143"/>
      <c r="C321" s="44"/>
      <c r="D321" s="12">
        <v>1</v>
      </c>
      <c r="E321" s="29"/>
      <c r="F321" s="12"/>
      <c r="G321" s="13"/>
      <c r="H321" s="29">
        <f>D321</f>
        <v>1</v>
      </c>
      <c r="I321" s="29"/>
      <c r="J321" s="12"/>
      <c r="K321" s="34"/>
    </row>
    <row r="322" spans="1:11" ht="12.75">
      <c r="A322" s="146"/>
      <c r="B322" s="144"/>
      <c r="C322" s="45"/>
      <c r="D322" s="14"/>
      <c r="E322" s="94"/>
      <c r="F322" s="92"/>
      <c r="G322" s="92"/>
      <c r="H322" s="94"/>
      <c r="I322" s="28">
        <f>SUM(H321:H321)</f>
        <v>1</v>
      </c>
      <c r="J322" s="28">
        <v>1875</v>
      </c>
      <c r="K322" s="110">
        <f>I322*J322</f>
        <v>1875</v>
      </c>
    </row>
    <row r="323" spans="1:11" ht="51">
      <c r="A323" s="147">
        <v>13</v>
      </c>
      <c r="B323" s="142" t="s">
        <v>126</v>
      </c>
      <c r="C323" s="43" t="s">
        <v>196</v>
      </c>
      <c r="D323" s="17"/>
      <c r="E323" s="30"/>
      <c r="F323" s="17"/>
      <c r="G323" s="17"/>
      <c r="H323" s="30"/>
      <c r="I323" s="30"/>
      <c r="J323" s="17"/>
      <c r="K323" s="95"/>
    </row>
    <row r="324" spans="1:11" ht="12.75">
      <c r="A324" s="145"/>
      <c r="B324" s="143"/>
      <c r="C324" s="44"/>
      <c r="D324" s="12">
        <v>1</v>
      </c>
      <c r="E324" s="29">
        <v>88</v>
      </c>
      <c r="F324" s="13"/>
      <c r="G324" s="13"/>
      <c r="H324" s="29">
        <f>D324*E324</f>
        <v>88</v>
      </c>
      <c r="I324" s="29"/>
      <c r="J324" s="12"/>
      <c r="K324" s="34"/>
    </row>
    <row r="325" spans="1:11" ht="12.75">
      <c r="A325" s="146"/>
      <c r="B325" s="144"/>
      <c r="C325" s="45"/>
      <c r="D325" s="14"/>
      <c r="E325" s="94"/>
      <c r="F325" s="92"/>
      <c r="G325" s="92"/>
      <c r="H325" s="94"/>
      <c r="I325" s="28">
        <f>SUM(H324:H324)</f>
        <v>88</v>
      </c>
      <c r="J325" s="28">
        <v>48.42</v>
      </c>
      <c r="K325" s="110">
        <f>I325*J325</f>
        <v>4260.96</v>
      </c>
    </row>
    <row r="326" spans="1:11" ht="40.5">
      <c r="A326" s="147">
        <v>14</v>
      </c>
      <c r="B326" s="142" t="s">
        <v>126</v>
      </c>
      <c r="C326" s="43" t="s">
        <v>197</v>
      </c>
      <c r="D326" s="17"/>
      <c r="E326" s="30"/>
      <c r="F326" s="17"/>
      <c r="G326" s="17"/>
      <c r="H326" s="30"/>
      <c r="I326" s="30"/>
      <c r="J326" s="17"/>
      <c r="K326" s="95"/>
    </row>
    <row r="327" spans="1:11" ht="12.75">
      <c r="A327" s="145"/>
      <c r="B327" s="143"/>
      <c r="C327" s="44"/>
      <c r="D327" s="12">
        <v>1</v>
      </c>
      <c r="E327" s="29">
        <v>27</v>
      </c>
      <c r="F327" s="13"/>
      <c r="G327" s="13"/>
      <c r="H327" s="29">
        <f>D327*E327</f>
        <v>27</v>
      </c>
      <c r="I327" s="29"/>
      <c r="J327" s="12"/>
      <c r="K327" s="34"/>
    </row>
    <row r="328" spans="1:11" ht="12.75">
      <c r="A328" s="146"/>
      <c r="B328" s="144"/>
      <c r="C328" s="45"/>
      <c r="D328" s="14"/>
      <c r="E328" s="94"/>
      <c r="F328" s="92"/>
      <c r="G328" s="92"/>
      <c r="H328" s="94"/>
      <c r="I328" s="28">
        <f>SUM(H327:H327)</f>
        <v>27</v>
      </c>
      <c r="J328" s="28">
        <v>26.91</v>
      </c>
      <c r="K328" s="110">
        <f>I328*J328</f>
        <v>726.57</v>
      </c>
    </row>
    <row r="329" spans="1:11" ht="91.5">
      <c r="A329" s="147">
        <v>15</v>
      </c>
      <c r="B329" s="142" t="s">
        <v>126</v>
      </c>
      <c r="C329" s="43" t="s">
        <v>198</v>
      </c>
      <c r="D329" s="17"/>
      <c r="E329" s="30"/>
      <c r="F329" s="17"/>
      <c r="G329" s="17"/>
      <c r="H329" s="30"/>
      <c r="I329" s="30"/>
      <c r="J329" s="17"/>
      <c r="K329" s="95"/>
    </row>
    <row r="330" spans="1:11" ht="12.75">
      <c r="A330" s="145"/>
      <c r="B330" s="143"/>
      <c r="C330" s="44"/>
      <c r="D330" s="12">
        <v>1</v>
      </c>
      <c r="E330" s="29">
        <v>62</v>
      </c>
      <c r="F330" s="13"/>
      <c r="G330" s="13"/>
      <c r="H330" s="29">
        <f>D330*E330</f>
        <v>62</v>
      </c>
      <c r="I330" s="29"/>
      <c r="J330" s="12"/>
      <c r="K330" s="34"/>
    </row>
    <row r="331" spans="1:11" ht="12.75">
      <c r="A331" s="146"/>
      <c r="B331" s="144"/>
      <c r="C331" s="45"/>
      <c r="D331" s="14"/>
      <c r="E331" s="94"/>
      <c r="F331" s="92"/>
      <c r="G331" s="92"/>
      <c r="H331" s="94"/>
      <c r="I331" s="28">
        <f>SUM(H330:H330)</f>
        <v>62</v>
      </c>
      <c r="J331" s="28">
        <v>17.05</v>
      </c>
      <c r="K331" s="110">
        <f>I331*J331</f>
        <v>1057.1000000000001</v>
      </c>
    </row>
    <row r="332" spans="1:11" ht="51">
      <c r="A332" s="147">
        <v>16</v>
      </c>
      <c r="B332" s="142" t="s">
        <v>130</v>
      </c>
      <c r="C332" s="43" t="s">
        <v>199</v>
      </c>
      <c r="D332" s="17"/>
      <c r="E332" s="30"/>
      <c r="F332" s="17"/>
      <c r="G332" s="17"/>
      <c r="H332" s="30"/>
      <c r="I332" s="30"/>
      <c r="J332" s="17"/>
      <c r="K332" s="95"/>
    </row>
    <row r="333" spans="1:11" ht="12.75">
      <c r="A333" s="145"/>
      <c r="B333" s="143"/>
      <c r="C333" s="44"/>
      <c r="D333" s="12">
        <v>4</v>
      </c>
      <c r="E333" s="29"/>
      <c r="F333" s="13"/>
      <c r="G333" s="13"/>
      <c r="H333" s="29">
        <f>D333</f>
        <v>4</v>
      </c>
      <c r="I333" s="29"/>
      <c r="J333" s="12"/>
      <c r="K333" s="34"/>
    </row>
    <row r="334" spans="1:11" ht="12.75">
      <c r="A334" s="146"/>
      <c r="B334" s="144"/>
      <c r="C334" s="45"/>
      <c r="D334" s="14"/>
      <c r="E334" s="94"/>
      <c r="F334" s="92"/>
      <c r="G334" s="92"/>
      <c r="H334" s="94"/>
      <c r="I334" s="28">
        <f>SUM(H333:H333)</f>
        <v>4</v>
      </c>
      <c r="J334" s="28">
        <v>175.34</v>
      </c>
      <c r="K334" s="110">
        <f>I334*J334</f>
        <v>701.36</v>
      </c>
    </row>
    <row r="335" spans="1:11" ht="91.5">
      <c r="A335" s="147">
        <v>17</v>
      </c>
      <c r="B335" s="142" t="s">
        <v>130</v>
      </c>
      <c r="C335" s="43" t="s">
        <v>200</v>
      </c>
      <c r="D335" s="17"/>
      <c r="E335" s="30"/>
      <c r="F335" s="17"/>
      <c r="G335" s="17"/>
      <c r="H335" s="30"/>
      <c r="I335" s="30"/>
      <c r="J335" s="17"/>
      <c r="K335" s="95"/>
    </row>
    <row r="336" spans="1:11" ht="12.75">
      <c r="A336" s="145"/>
      <c r="B336" s="143"/>
      <c r="C336" s="44"/>
      <c r="D336" s="12">
        <v>2</v>
      </c>
      <c r="E336" s="29"/>
      <c r="F336" s="13"/>
      <c r="G336" s="13"/>
      <c r="H336" s="29">
        <f>D336</f>
        <v>2</v>
      </c>
      <c r="I336" s="29"/>
      <c r="J336" s="12"/>
      <c r="K336" s="34"/>
    </row>
    <row r="337" spans="1:11" ht="12.75">
      <c r="A337" s="146"/>
      <c r="B337" s="144"/>
      <c r="C337" s="45"/>
      <c r="D337" s="14"/>
      <c r="E337" s="94"/>
      <c r="F337" s="92"/>
      <c r="G337" s="92"/>
      <c r="H337" s="94"/>
      <c r="I337" s="28">
        <f>SUM(H336:H336)</f>
        <v>2</v>
      </c>
      <c r="J337" s="28">
        <v>1114.57</v>
      </c>
      <c r="K337" s="110">
        <f>I337*J337</f>
        <v>2229.14</v>
      </c>
    </row>
    <row r="338" spans="1:11" ht="30">
      <c r="A338" s="147">
        <v>18</v>
      </c>
      <c r="B338" s="142" t="s">
        <v>130</v>
      </c>
      <c r="C338" s="43" t="s">
        <v>111</v>
      </c>
      <c r="D338" s="17"/>
      <c r="E338" s="30"/>
      <c r="F338" s="17"/>
      <c r="G338" s="17"/>
      <c r="H338" s="30"/>
      <c r="I338" s="30"/>
      <c r="J338" s="17"/>
      <c r="K338" s="95"/>
    </row>
    <row r="339" spans="1:11" ht="12.75">
      <c r="A339" s="145"/>
      <c r="B339" s="143"/>
      <c r="C339" s="44"/>
      <c r="D339" s="12">
        <v>2</v>
      </c>
      <c r="E339" s="29"/>
      <c r="F339" s="13"/>
      <c r="G339" s="13"/>
      <c r="H339" s="29">
        <f>D339</f>
        <v>2</v>
      </c>
      <c r="I339" s="29"/>
      <c r="J339" s="12"/>
      <c r="K339" s="34"/>
    </row>
    <row r="340" spans="1:11" ht="12.75">
      <c r="A340" s="146"/>
      <c r="B340" s="144"/>
      <c r="C340" s="45"/>
      <c r="D340" s="14"/>
      <c r="E340" s="94"/>
      <c r="F340" s="92"/>
      <c r="G340" s="92"/>
      <c r="H340" s="94"/>
      <c r="I340" s="28">
        <f>SUM(H339:H339)</f>
        <v>2</v>
      </c>
      <c r="J340" s="28">
        <v>163.97</v>
      </c>
      <c r="K340" s="110">
        <f>I340*J340</f>
        <v>327.94</v>
      </c>
    </row>
    <row r="341" spans="1:11" ht="30">
      <c r="A341" s="147">
        <v>19</v>
      </c>
      <c r="B341" s="142" t="s">
        <v>127</v>
      </c>
      <c r="C341" s="43" t="s">
        <v>201</v>
      </c>
      <c r="D341" s="17"/>
      <c r="E341" s="30"/>
      <c r="F341" s="17"/>
      <c r="G341" s="17"/>
      <c r="H341" s="30"/>
      <c r="I341" s="30"/>
      <c r="J341" s="17"/>
      <c r="K341" s="95"/>
    </row>
    <row r="342" spans="1:11" ht="12.75">
      <c r="A342" s="145"/>
      <c r="B342" s="143"/>
      <c r="C342" s="44"/>
      <c r="D342" s="12">
        <v>1</v>
      </c>
      <c r="E342" s="29">
        <v>52.8</v>
      </c>
      <c r="F342" s="13"/>
      <c r="G342" s="13"/>
      <c r="H342" s="29">
        <f>D342*E342</f>
        <v>52.8</v>
      </c>
      <c r="I342" s="29"/>
      <c r="J342" s="12"/>
      <c r="K342" s="34"/>
    </row>
    <row r="343" spans="1:11" ht="12.75">
      <c r="A343" s="146"/>
      <c r="B343" s="144"/>
      <c r="C343" s="45"/>
      <c r="D343" s="14"/>
      <c r="E343" s="94"/>
      <c r="F343" s="92"/>
      <c r="G343" s="92"/>
      <c r="H343" s="94"/>
      <c r="I343" s="28">
        <f>SUM(H342:H342)</f>
        <v>52.8</v>
      </c>
      <c r="J343" s="28">
        <v>33.34</v>
      </c>
      <c r="K343" s="110">
        <f>I343*J343</f>
        <v>1760.352</v>
      </c>
    </row>
    <row r="344" spans="1:11" ht="30">
      <c r="A344" s="147">
        <v>20</v>
      </c>
      <c r="B344" s="142" t="s">
        <v>127</v>
      </c>
      <c r="C344" s="43" t="s">
        <v>202</v>
      </c>
      <c r="D344" s="17"/>
      <c r="E344" s="30"/>
      <c r="F344" s="17"/>
      <c r="G344" s="17"/>
      <c r="H344" s="30"/>
      <c r="I344" s="30"/>
      <c r="J344" s="17"/>
      <c r="K344" s="95"/>
    </row>
    <row r="345" spans="1:11" ht="12.75">
      <c r="A345" s="145"/>
      <c r="B345" s="143"/>
      <c r="C345" s="44"/>
      <c r="D345" s="12">
        <v>1</v>
      </c>
      <c r="E345" s="29">
        <v>26.4</v>
      </c>
      <c r="F345" s="13"/>
      <c r="G345" s="13"/>
      <c r="H345" s="29">
        <f>D345*E345</f>
        <v>26.4</v>
      </c>
      <c r="I345" s="29"/>
      <c r="J345" s="12"/>
      <c r="K345" s="34"/>
    </row>
    <row r="346" spans="1:11" ht="12.75">
      <c r="A346" s="146"/>
      <c r="B346" s="144"/>
      <c r="C346" s="45"/>
      <c r="D346" s="14"/>
      <c r="E346" s="94"/>
      <c r="F346" s="92"/>
      <c r="G346" s="92"/>
      <c r="H346" s="94"/>
      <c r="I346" s="28">
        <f>SUM(H345:H345)</f>
        <v>26.4</v>
      </c>
      <c r="J346" s="28">
        <v>39.38</v>
      </c>
      <c r="K346" s="110">
        <f>I346*J346</f>
        <v>1039.632</v>
      </c>
    </row>
    <row r="347" spans="1:11" ht="30">
      <c r="A347" s="147">
        <v>21</v>
      </c>
      <c r="B347" s="142" t="s">
        <v>128</v>
      </c>
      <c r="C347" s="43" t="s">
        <v>203</v>
      </c>
      <c r="D347" s="17"/>
      <c r="E347" s="30"/>
      <c r="F347" s="17"/>
      <c r="G347" s="17"/>
      <c r="H347" s="30"/>
      <c r="I347" s="30"/>
      <c r="J347" s="17"/>
      <c r="K347" s="95"/>
    </row>
    <row r="348" spans="1:11" ht="12.75">
      <c r="A348" s="145"/>
      <c r="B348" s="143"/>
      <c r="C348" s="44"/>
      <c r="D348" s="12">
        <v>1</v>
      </c>
      <c r="E348" s="29">
        <v>88</v>
      </c>
      <c r="F348" s="13"/>
      <c r="G348" s="13"/>
      <c r="H348" s="29">
        <f>D348*E348</f>
        <v>88</v>
      </c>
      <c r="I348" s="29"/>
      <c r="J348" s="12"/>
      <c r="K348" s="34"/>
    </row>
    <row r="349" spans="1:11" ht="12.75">
      <c r="A349" s="146"/>
      <c r="B349" s="144"/>
      <c r="C349" s="45"/>
      <c r="D349" s="14"/>
      <c r="E349" s="94"/>
      <c r="F349" s="92"/>
      <c r="G349" s="92"/>
      <c r="H349" s="94"/>
      <c r="I349" s="28">
        <f>SUM(H348:H348)</f>
        <v>88</v>
      </c>
      <c r="J349" s="28">
        <v>0.81</v>
      </c>
      <c r="K349" s="110">
        <f>I349*J349</f>
        <v>71.28</v>
      </c>
    </row>
    <row r="350" spans="1:11" ht="20.25">
      <c r="A350" s="147">
        <v>22</v>
      </c>
      <c r="B350" s="142" t="s">
        <v>128</v>
      </c>
      <c r="C350" s="43" t="s">
        <v>204</v>
      </c>
      <c r="D350" s="17"/>
      <c r="E350" s="30"/>
      <c r="F350" s="17"/>
      <c r="G350" s="17"/>
      <c r="H350" s="30"/>
      <c r="I350" s="30"/>
      <c r="J350" s="17"/>
      <c r="K350" s="95"/>
    </row>
    <row r="351" spans="1:11" ht="12.75">
      <c r="A351" s="145"/>
      <c r="B351" s="143"/>
      <c r="C351" s="44"/>
      <c r="D351" s="12">
        <v>1</v>
      </c>
      <c r="E351" s="29">
        <v>88</v>
      </c>
      <c r="F351" s="13"/>
      <c r="G351" s="13"/>
      <c r="H351" s="29">
        <f>D351*E351</f>
        <v>88</v>
      </c>
      <c r="I351" s="29"/>
      <c r="J351" s="12"/>
      <c r="K351" s="34"/>
    </row>
    <row r="352" spans="1:11" ht="12.75">
      <c r="A352" s="146"/>
      <c r="B352" s="144"/>
      <c r="C352" s="45"/>
      <c r="D352" s="14"/>
      <c r="E352" s="94"/>
      <c r="F352" s="92"/>
      <c r="G352" s="92"/>
      <c r="H352" s="94"/>
      <c r="I352" s="28">
        <f>SUM(H351:H351)</f>
        <v>88</v>
      </c>
      <c r="J352" s="28">
        <v>0.8</v>
      </c>
      <c r="K352" s="110">
        <f>I352*J352</f>
        <v>70.4</v>
      </c>
    </row>
    <row r="353" spans="1:11" ht="40.5">
      <c r="A353" s="147">
        <v>23</v>
      </c>
      <c r="B353" s="142" t="s">
        <v>128</v>
      </c>
      <c r="C353" s="43" t="s">
        <v>205</v>
      </c>
      <c r="D353" s="17"/>
      <c r="E353" s="30"/>
      <c r="F353" s="17"/>
      <c r="G353" s="17"/>
      <c r="H353" s="30"/>
      <c r="I353" s="30"/>
      <c r="J353" s="17"/>
      <c r="K353" s="95"/>
    </row>
    <row r="354" spans="1:11" ht="12.75">
      <c r="A354" s="145"/>
      <c r="B354" s="143"/>
      <c r="C354" s="44"/>
      <c r="D354" s="12">
        <v>1</v>
      </c>
      <c r="E354" s="29">
        <v>88</v>
      </c>
      <c r="F354" s="13"/>
      <c r="G354" s="13"/>
      <c r="H354" s="29">
        <f>D354*E354</f>
        <v>88</v>
      </c>
      <c r="I354" s="29"/>
      <c r="J354" s="12"/>
      <c r="K354" s="34"/>
    </row>
    <row r="355" spans="1:11" ht="12.75">
      <c r="A355" s="146"/>
      <c r="B355" s="144"/>
      <c r="C355" s="45"/>
      <c r="D355" s="14"/>
      <c r="E355" s="94"/>
      <c r="F355" s="92"/>
      <c r="G355" s="92"/>
      <c r="H355" s="94"/>
      <c r="I355" s="28">
        <f>SUM(H354:H354)</f>
        <v>88</v>
      </c>
      <c r="J355" s="28">
        <v>10.96</v>
      </c>
      <c r="K355" s="110">
        <f>I355*J355</f>
        <v>964.48</v>
      </c>
    </row>
    <row r="356" spans="1:11" ht="40.5">
      <c r="A356" s="147">
        <v>24</v>
      </c>
      <c r="B356" s="142" t="s">
        <v>128</v>
      </c>
      <c r="C356" s="43" t="s">
        <v>206</v>
      </c>
      <c r="D356" s="17"/>
      <c r="E356" s="30"/>
      <c r="F356" s="17"/>
      <c r="G356" s="17"/>
      <c r="H356" s="30"/>
      <c r="I356" s="30"/>
      <c r="J356" s="17"/>
      <c r="K356" s="95"/>
    </row>
    <row r="357" spans="1:11" ht="12.75">
      <c r="A357" s="145"/>
      <c r="B357" s="143"/>
      <c r="C357" s="44"/>
      <c r="D357" s="12">
        <v>1</v>
      </c>
      <c r="E357" s="29">
        <v>88</v>
      </c>
      <c r="F357" s="13"/>
      <c r="G357" s="13"/>
      <c r="H357" s="29">
        <f>D357*E357</f>
        <v>88</v>
      </c>
      <c r="I357" s="29"/>
      <c r="J357" s="12"/>
      <c r="K357" s="34"/>
    </row>
    <row r="358" spans="1:11" ht="12.75">
      <c r="A358" s="146"/>
      <c r="B358" s="144"/>
      <c r="C358" s="45"/>
      <c r="D358" s="14"/>
      <c r="E358" s="94"/>
      <c r="F358" s="92"/>
      <c r="G358" s="92"/>
      <c r="H358" s="94"/>
      <c r="I358" s="28">
        <f>SUM(H357:H357)</f>
        <v>88</v>
      </c>
      <c r="J358" s="28">
        <v>23.32</v>
      </c>
      <c r="K358" s="110">
        <f>I358*J358</f>
        <v>2052.16</v>
      </c>
    </row>
    <row r="359" spans="1:11" ht="40.5">
      <c r="A359" s="147">
        <v>25</v>
      </c>
      <c r="B359" s="142" t="s">
        <v>127</v>
      </c>
      <c r="C359" s="43" t="s">
        <v>207</v>
      </c>
      <c r="D359" s="17"/>
      <c r="E359" s="30"/>
      <c r="F359" s="17"/>
      <c r="G359" s="17"/>
      <c r="H359" s="30"/>
      <c r="I359" s="30"/>
      <c r="J359" s="17"/>
      <c r="K359" s="95"/>
    </row>
    <row r="360" spans="1:11" ht="12.75">
      <c r="A360" s="145"/>
      <c r="B360" s="143"/>
      <c r="C360" s="44"/>
      <c r="D360" s="12">
        <v>1</v>
      </c>
      <c r="E360" s="29">
        <v>16.2</v>
      </c>
      <c r="F360" s="13"/>
      <c r="G360" s="13"/>
      <c r="H360" s="29">
        <f>D360*E360</f>
        <v>16.2</v>
      </c>
      <c r="I360" s="29"/>
      <c r="J360" s="12"/>
      <c r="K360" s="34"/>
    </row>
    <row r="361" spans="1:11" ht="12.75">
      <c r="A361" s="146"/>
      <c r="B361" s="144"/>
      <c r="C361" s="45"/>
      <c r="D361" s="14"/>
      <c r="E361" s="94"/>
      <c r="F361" s="92"/>
      <c r="G361" s="92"/>
      <c r="H361" s="94"/>
      <c r="I361" s="28">
        <f>SUM(H360:H360)</f>
        <v>16.2</v>
      </c>
      <c r="J361" s="28">
        <v>113.44</v>
      </c>
      <c r="K361" s="110">
        <f>I361*J361</f>
        <v>1837.7279999999998</v>
      </c>
    </row>
    <row r="362" spans="1:11" ht="51">
      <c r="A362" s="147">
        <v>26</v>
      </c>
      <c r="B362" s="142" t="s">
        <v>127</v>
      </c>
      <c r="C362" s="43" t="s">
        <v>208</v>
      </c>
      <c r="D362" s="17"/>
      <c r="E362" s="30"/>
      <c r="F362" s="17"/>
      <c r="G362" s="17"/>
      <c r="H362" s="30"/>
      <c r="I362" s="30"/>
      <c r="J362" s="17"/>
      <c r="K362" s="95"/>
    </row>
    <row r="363" spans="1:11" ht="12.75">
      <c r="A363" s="145"/>
      <c r="B363" s="143"/>
      <c r="C363" s="44"/>
      <c r="D363" s="12">
        <v>1</v>
      </c>
      <c r="E363" s="29">
        <v>52.8</v>
      </c>
      <c r="F363" s="13"/>
      <c r="G363" s="13"/>
      <c r="H363" s="29">
        <f>D363*E363</f>
        <v>52.8</v>
      </c>
      <c r="I363" s="29"/>
      <c r="J363" s="12"/>
      <c r="K363" s="34"/>
    </row>
    <row r="364" spans="1:11" ht="12.75">
      <c r="A364" s="146"/>
      <c r="B364" s="144"/>
      <c r="C364" s="45"/>
      <c r="D364" s="14"/>
      <c r="E364" s="94"/>
      <c r="F364" s="92"/>
      <c r="G364" s="92"/>
      <c r="H364" s="94"/>
      <c r="I364" s="28">
        <f>SUM(H363:H363)</f>
        <v>52.8</v>
      </c>
      <c r="J364" s="28">
        <v>102.99</v>
      </c>
      <c r="K364" s="110">
        <f>I364*J364</f>
        <v>5437.871999999999</v>
      </c>
    </row>
    <row r="365" spans="1:11" ht="162.75">
      <c r="A365" s="147">
        <v>27</v>
      </c>
      <c r="B365" s="142" t="s">
        <v>128</v>
      </c>
      <c r="C365" s="43" t="s">
        <v>209</v>
      </c>
      <c r="D365" s="17"/>
      <c r="E365" s="30"/>
      <c r="F365" s="17"/>
      <c r="G365" s="17"/>
      <c r="H365" s="30"/>
      <c r="I365" s="30"/>
      <c r="J365" s="30"/>
      <c r="K365" s="95"/>
    </row>
    <row r="366" spans="1:11" ht="12.75">
      <c r="A366" s="145"/>
      <c r="B366" s="143"/>
      <c r="C366" s="44"/>
      <c r="D366" s="12">
        <v>1</v>
      </c>
      <c r="E366" s="29">
        <v>16.3</v>
      </c>
      <c r="F366" s="12"/>
      <c r="G366" s="13"/>
      <c r="H366" s="29">
        <f>D366*E366</f>
        <v>16.3</v>
      </c>
      <c r="I366" s="29"/>
      <c r="J366" s="29"/>
      <c r="K366" s="34"/>
    </row>
    <row r="367" spans="1:11" ht="12.75">
      <c r="A367" s="146"/>
      <c r="B367" s="144"/>
      <c r="C367" s="45"/>
      <c r="D367" s="14"/>
      <c r="E367" s="94"/>
      <c r="F367" s="92"/>
      <c r="G367" s="92"/>
      <c r="H367" s="94"/>
      <c r="I367" s="28">
        <f>SUM(H366:H366)</f>
        <v>16.3</v>
      </c>
      <c r="J367" s="28">
        <v>39.88</v>
      </c>
      <c r="K367" s="110">
        <f>I367*J367</f>
        <v>650.0440000000001</v>
      </c>
    </row>
    <row r="368" spans="1:11" ht="12.75">
      <c r="A368" s="145">
        <v>28</v>
      </c>
      <c r="B368" s="143" t="s">
        <v>210</v>
      </c>
      <c r="C368" s="43" t="s">
        <v>211</v>
      </c>
      <c r="D368" s="12"/>
      <c r="E368" s="29"/>
      <c r="F368" s="12"/>
      <c r="G368" s="12"/>
      <c r="H368" s="29"/>
      <c r="I368" s="29"/>
      <c r="J368" s="29"/>
      <c r="K368" s="34"/>
    </row>
    <row r="369" spans="1:11" ht="12.75">
      <c r="A369" s="145"/>
      <c r="B369" s="143"/>
      <c r="C369" s="44"/>
      <c r="D369" s="12">
        <v>1</v>
      </c>
      <c r="E369" s="29"/>
      <c r="F369" s="12"/>
      <c r="G369" s="13"/>
      <c r="H369" s="29">
        <f>D369</f>
        <v>1</v>
      </c>
      <c r="I369" s="29"/>
      <c r="J369" s="29"/>
      <c r="K369" s="34"/>
    </row>
    <row r="370" spans="1:11" ht="12.75">
      <c r="A370" s="146"/>
      <c r="B370" s="144"/>
      <c r="C370" s="45"/>
      <c r="D370" s="14"/>
      <c r="E370" s="94"/>
      <c r="F370" s="92"/>
      <c r="G370" s="92"/>
      <c r="H370" s="94"/>
      <c r="I370" s="28">
        <f>SUM(H369:H369)</f>
        <v>1</v>
      </c>
      <c r="J370" s="28">
        <v>2850</v>
      </c>
      <c r="K370" s="110">
        <f>I370*J370</f>
        <v>2850</v>
      </c>
    </row>
    <row r="371" spans="1:11" ht="12.75">
      <c r="A371" s="22"/>
      <c r="B371" s="23"/>
      <c r="D371" s="22"/>
      <c r="E371" s="102"/>
      <c r="F371" s="103"/>
      <c r="G371" s="103"/>
      <c r="H371" s="102"/>
      <c r="I371" s="33"/>
      <c r="J371" s="25"/>
      <c r="K371" s="26"/>
    </row>
    <row r="372" spans="1:11" ht="20.25">
      <c r="A372" s="55"/>
      <c r="B372" s="56"/>
      <c r="C372" s="99" t="s">
        <v>187</v>
      </c>
      <c r="D372" s="55"/>
      <c r="E372" s="100"/>
      <c r="F372" s="101"/>
      <c r="G372" s="101"/>
      <c r="H372" s="100"/>
      <c r="I372" s="57"/>
      <c r="J372" s="58"/>
      <c r="K372" s="59">
        <f>SUM(K288:K371)</f>
        <v>51583.84600000001</v>
      </c>
    </row>
    <row r="373" spans="1:11" ht="12.75">
      <c r="A373" s="22"/>
      <c r="B373" s="23"/>
      <c r="D373" s="22"/>
      <c r="E373" s="102"/>
      <c r="F373" s="103"/>
      <c r="G373" s="103"/>
      <c r="H373" s="102"/>
      <c r="I373" s="33"/>
      <c r="J373" s="25"/>
      <c r="K373" s="26"/>
    </row>
    <row r="374" spans="1:11" ht="12.75">
      <c r="A374" s="22"/>
      <c r="B374" s="23"/>
      <c r="D374" s="22"/>
      <c r="E374" s="102"/>
      <c r="F374" s="103"/>
      <c r="G374" s="103"/>
      <c r="H374" s="102"/>
      <c r="I374" s="33"/>
      <c r="J374" s="25"/>
      <c r="K374" s="26"/>
    </row>
    <row r="375" spans="1:11" ht="12.75">
      <c r="A375" s="6">
        <v>6</v>
      </c>
      <c r="B375" s="7"/>
      <c r="C375" s="8" t="s">
        <v>169</v>
      </c>
      <c r="D375" s="9"/>
      <c r="E375" s="32"/>
      <c r="F375" s="9"/>
      <c r="G375" s="9"/>
      <c r="H375" s="32"/>
      <c r="I375" s="32"/>
      <c r="J375" s="9"/>
      <c r="K375" s="10"/>
    </row>
    <row r="376" spans="1:11" ht="122.25">
      <c r="A376" s="145">
        <v>1</v>
      </c>
      <c r="B376" s="143" t="s">
        <v>126</v>
      </c>
      <c r="C376" s="43" t="s">
        <v>106</v>
      </c>
      <c r="D376" s="12"/>
      <c r="E376" s="12"/>
      <c r="F376" s="12"/>
      <c r="G376" s="12"/>
      <c r="H376" s="12"/>
      <c r="I376" s="29"/>
      <c r="J376" s="12"/>
      <c r="K376" s="95"/>
    </row>
    <row r="377" spans="1:11" ht="12.75">
      <c r="A377" s="145"/>
      <c r="B377" s="143"/>
      <c r="C377" s="44" t="s">
        <v>254</v>
      </c>
      <c r="D377" s="12">
        <v>1</v>
      </c>
      <c r="E377" s="13">
        <v>68</v>
      </c>
      <c r="F377" s="12"/>
      <c r="G377" s="12"/>
      <c r="H377" s="13">
        <f>E377</f>
        <v>68</v>
      </c>
      <c r="I377" s="29"/>
      <c r="J377" s="12"/>
      <c r="K377" s="34"/>
    </row>
    <row r="378" spans="1:11" s="106" customFormat="1" ht="12.75">
      <c r="A378" s="145"/>
      <c r="B378" s="143"/>
      <c r="C378" s="44" t="s">
        <v>19</v>
      </c>
      <c r="D378" s="12">
        <v>1</v>
      </c>
      <c r="E378" s="13">
        <v>60</v>
      </c>
      <c r="F378" s="12"/>
      <c r="G378" s="12"/>
      <c r="H378" s="13">
        <f>E378</f>
        <v>60</v>
      </c>
      <c r="I378" s="29"/>
      <c r="J378" s="12"/>
      <c r="K378" s="34"/>
    </row>
    <row r="379" spans="1:11" s="106" customFormat="1" ht="12.75">
      <c r="A379" s="146"/>
      <c r="B379" s="144"/>
      <c r="C379" s="45"/>
      <c r="D379" s="14"/>
      <c r="E379" s="92"/>
      <c r="F379" s="92"/>
      <c r="G379" s="92"/>
      <c r="H379" s="93"/>
      <c r="I379" s="28">
        <f>SUM(H377:H378)</f>
        <v>128</v>
      </c>
      <c r="J379" s="28">
        <v>28</v>
      </c>
      <c r="K379" s="110">
        <f>I379*J379</f>
        <v>3584</v>
      </c>
    </row>
    <row r="380" spans="1:11" s="106" customFormat="1" ht="122.25">
      <c r="A380" s="147">
        <v>2</v>
      </c>
      <c r="B380" s="142" t="s">
        <v>126</v>
      </c>
      <c r="C380" s="43" t="s">
        <v>124</v>
      </c>
      <c r="D380" s="17"/>
      <c r="E380" s="30"/>
      <c r="F380" s="17"/>
      <c r="G380" s="17"/>
      <c r="H380" s="30"/>
      <c r="I380" s="30"/>
      <c r="J380" s="17"/>
      <c r="K380" s="95"/>
    </row>
    <row r="381" spans="1:11" ht="12.75">
      <c r="A381" s="145"/>
      <c r="B381" s="143"/>
      <c r="C381" s="44" t="s">
        <v>259</v>
      </c>
      <c r="D381" s="12">
        <v>1</v>
      </c>
      <c r="E381" s="29">
        <v>119</v>
      </c>
      <c r="F381" s="12"/>
      <c r="G381" s="12"/>
      <c r="H381" s="29">
        <f>D381*E381</f>
        <v>119</v>
      </c>
      <c r="I381" s="29"/>
      <c r="J381" s="12"/>
      <c r="K381" s="34"/>
    </row>
    <row r="382" spans="1:11" ht="12.75">
      <c r="A382" s="145"/>
      <c r="B382" s="143"/>
      <c r="C382" s="44" t="s">
        <v>157</v>
      </c>
      <c r="D382" s="12">
        <v>9</v>
      </c>
      <c r="E382" s="29">
        <v>2</v>
      </c>
      <c r="F382" s="12"/>
      <c r="G382" s="12"/>
      <c r="H382" s="29">
        <f>D382*E382</f>
        <v>18</v>
      </c>
      <c r="I382" s="29"/>
      <c r="J382" s="12"/>
      <c r="K382" s="34"/>
    </row>
    <row r="383" spans="1:11" ht="12.75">
      <c r="A383" s="146"/>
      <c r="B383" s="144"/>
      <c r="C383" s="45"/>
      <c r="D383" s="14"/>
      <c r="E383" s="94"/>
      <c r="F383" s="92"/>
      <c r="G383" s="92"/>
      <c r="H383" s="94"/>
      <c r="I383" s="28">
        <f>SUM(H381:H382)</f>
        <v>137</v>
      </c>
      <c r="J383" s="28">
        <v>25</v>
      </c>
      <c r="K383" s="110">
        <f>I383*J383</f>
        <v>3425</v>
      </c>
    </row>
    <row r="384" spans="1:11" ht="40.5">
      <c r="A384" s="147">
        <v>3</v>
      </c>
      <c r="B384" s="142" t="s">
        <v>126</v>
      </c>
      <c r="C384" s="43" t="s">
        <v>25</v>
      </c>
      <c r="D384" s="17"/>
      <c r="E384" s="30"/>
      <c r="F384" s="17"/>
      <c r="G384" s="17"/>
      <c r="H384" s="30"/>
      <c r="I384" s="30"/>
      <c r="J384" s="17"/>
      <c r="K384" s="95"/>
    </row>
    <row r="385" spans="1:11" ht="12.75">
      <c r="A385" s="145"/>
      <c r="B385" s="143"/>
      <c r="C385" s="44" t="s">
        <v>254</v>
      </c>
      <c r="D385" s="12">
        <v>1</v>
      </c>
      <c r="E385" s="13">
        <f>E377</f>
        <v>68</v>
      </c>
      <c r="F385" s="12"/>
      <c r="G385" s="12"/>
      <c r="H385" s="13">
        <f>E385</f>
        <v>68</v>
      </c>
      <c r="I385" s="29"/>
      <c r="J385" s="12"/>
      <c r="K385" s="34"/>
    </row>
    <row r="386" spans="1:11" ht="12.75">
      <c r="A386" s="145"/>
      <c r="B386" s="143"/>
      <c r="C386" s="44" t="s">
        <v>19</v>
      </c>
      <c r="D386" s="12">
        <v>1</v>
      </c>
      <c r="E386" s="13">
        <f>E378</f>
        <v>60</v>
      </c>
      <c r="F386" s="12"/>
      <c r="G386" s="12"/>
      <c r="H386" s="13">
        <f>E386</f>
        <v>60</v>
      </c>
      <c r="I386" s="29"/>
      <c r="J386" s="12"/>
      <c r="K386" s="34"/>
    </row>
    <row r="387" spans="1:11" ht="12.75">
      <c r="A387" s="146"/>
      <c r="B387" s="144"/>
      <c r="C387" s="45"/>
      <c r="D387" s="14"/>
      <c r="E387" s="94"/>
      <c r="F387" s="92"/>
      <c r="G387" s="92"/>
      <c r="H387" s="94"/>
      <c r="I387" s="28">
        <f>SUM(H385:H386)</f>
        <v>128</v>
      </c>
      <c r="J387" s="28">
        <v>15</v>
      </c>
      <c r="K387" s="110">
        <f>I387*J387</f>
        <v>1920</v>
      </c>
    </row>
    <row r="388" spans="1:11" ht="40.5">
      <c r="A388" s="147">
        <v>4</v>
      </c>
      <c r="B388" s="142" t="s">
        <v>126</v>
      </c>
      <c r="C388" s="43" t="s">
        <v>24</v>
      </c>
      <c r="D388" s="17"/>
      <c r="E388" s="30"/>
      <c r="F388" s="17"/>
      <c r="G388" s="17"/>
      <c r="H388" s="30"/>
      <c r="I388" s="30"/>
      <c r="J388" s="17"/>
      <c r="K388" s="95"/>
    </row>
    <row r="389" spans="1:11" ht="12.75">
      <c r="A389" s="145"/>
      <c r="B389" s="143"/>
      <c r="C389" s="44" t="s">
        <v>259</v>
      </c>
      <c r="D389" s="12">
        <v>1</v>
      </c>
      <c r="E389" s="29">
        <f>E381</f>
        <v>119</v>
      </c>
      <c r="F389" s="12"/>
      <c r="G389" s="12"/>
      <c r="H389" s="29">
        <f>D389*E389</f>
        <v>119</v>
      </c>
      <c r="I389" s="29"/>
      <c r="J389" s="12"/>
      <c r="K389" s="34"/>
    </row>
    <row r="390" spans="1:11" s="52" customFormat="1" ht="9.75">
      <c r="A390" s="145"/>
      <c r="B390" s="143"/>
      <c r="C390" s="44" t="s">
        <v>157</v>
      </c>
      <c r="D390" s="12">
        <v>9</v>
      </c>
      <c r="E390" s="29">
        <v>2</v>
      </c>
      <c r="F390" s="12"/>
      <c r="G390" s="12"/>
      <c r="H390" s="29">
        <f>D390*E390</f>
        <v>18</v>
      </c>
      <c r="I390" s="29"/>
      <c r="J390" s="12"/>
      <c r="K390" s="34"/>
    </row>
    <row r="391" spans="1:11" s="52" customFormat="1" ht="9.75">
      <c r="A391" s="146"/>
      <c r="B391" s="144"/>
      <c r="C391" s="45"/>
      <c r="D391" s="14"/>
      <c r="E391" s="28"/>
      <c r="F391" s="14"/>
      <c r="G391" s="14"/>
      <c r="H391" s="28"/>
      <c r="I391" s="28">
        <f>SUM(H389:H390)</f>
        <v>137</v>
      </c>
      <c r="J391" s="28">
        <v>12</v>
      </c>
      <c r="K391" s="110">
        <f>I391*J391</f>
        <v>1644</v>
      </c>
    </row>
    <row r="392" spans="1:11" s="52" customFormat="1" ht="142.5">
      <c r="A392" s="147">
        <v>5</v>
      </c>
      <c r="B392" s="142" t="s">
        <v>130</v>
      </c>
      <c r="C392" s="43" t="s">
        <v>38</v>
      </c>
      <c r="D392" s="17"/>
      <c r="E392" s="30"/>
      <c r="F392" s="17"/>
      <c r="G392" s="17"/>
      <c r="H392" s="30"/>
      <c r="I392" s="30"/>
      <c r="J392" s="17"/>
      <c r="K392" s="95"/>
    </row>
    <row r="393" spans="1:11" s="52" customFormat="1" ht="9.75">
      <c r="A393" s="145"/>
      <c r="B393" s="143"/>
      <c r="C393" s="44" t="s">
        <v>21</v>
      </c>
      <c r="D393" s="12">
        <v>10</v>
      </c>
      <c r="E393" s="29"/>
      <c r="F393" s="12"/>
      <c r="G393" s="12"/>
      <c r="H393" s="29">
        <f>D393</f>
        <v>10</v>
      </c>
      <c r="I393" s="29"/>
      <c r="J393" s="12"/>
      <c r="K393" s="34"/>
    </row>
    <row r="394" spans="1:11" s="52" customFormat="1" ht="9.75">
      <c r="A394" s="145"/>
      <c r="B394" s="143"/>
      <c r="C394" s="44" t="s">
        <v>22</v>
      </c>
      <c r="D394" s="12">
        <v>10</v>
      </c>
      <c r="E394" s="29"/>
      <c r="F394" s="12"/>
      <c r="G394" s="12"/>
      <c r="H394" s="29">
        <f>D394</f>
        <v>10</v>
      </c>
      <c r="I394" s="29"/>
      <c r="J394" s="12"/>
      <c r="K394" s="34"/>
    </row>
    <row r="395" spans="1:11" s="52" customFormat="1" ht="12.75">
      <c r="A395" s="146"/>
      <c r="B395" s="144"/>
      <c r="C395" s="45"/>
      <c r="D395" s="14"/>
      <c r="E395" s="94"/>
      <c r="F395" s="92"/>
      <c r="G395" s="92"/>
      <c r="H395" s="94"/>
      <c r="I395" s="28">
        <f>SUM(H393:H394)</f>
        <v>20</v>
      </c>
      <c r="J395" s="28">
        <v>330</v>
      </c>
      <c r="K395" s="110">
        <f>I395*J395</f>
        <v>6600</v>
      </c>
    </row>
    <row r="396" spans="1:11" s="52" customFormat="1" ht="60.75">
      <c r="A396" s="147">
        <v>6</v>
      </c>
      <c r="B396" s="142" t="s">
        <v>126</v>
      </c>
      <c r="C396" s="43" t="s">
        <v>39</v>
      </c>
      <c r="D396" s="17"/>
      <c r="E396" s="30"/>
      <c r="F396" s="17"/>
      <c r="G396" s="17"/>
      <c r="H396" s="30"/>
      <c r="I396" s="30"/>
      <c r="J396" s="17"/>
      <c r="K396" s="95"/>
    </row>
    <row r="397" spans="1:11" s="52" customFormat="1" ht="9.75">
      <c r="A397" s="145"/>
      <c r="B397" s="143"/>
      <c r="C397" s="44" t="s">
        <v>158</v>
      </c>
      <c r="D397" s="12">
        <v>1</v>
      </c>
      <c r="E397" s="29">
        <v>42</v>
      </c>
      <c r="F397" s="12"/>
      <c r="G397" s="12"/>
      <c r="H397" s="29">
        <f>D397*E397</f>
        <v>42</v>
      </c>
      <c r="I397" s="29"/>
      <c r="J397" s="12"/>
      <c r="K397" s="34"/>
    </row>
    <row r="398" spans="1:11" s="52" customFormat="1" ht="12.75">
      <c r="A398" s="146"/>
      <c r="B398" s="144"/>
      <c r="C398" s="45"/>
      <c r="D398" s="14"/>
      <c r="E398" s="94"/>
      <c r="F398" s="92"/>
      <c r="G398" s="92"/>
      <c r="H398" s="94"/>
      <c r="I398" s="28">
        <f>SUM(H397)</f>
        <v>42</v>
      </c>
      <c r="J398" s="28">
        <v>70</v>
      </c>
      <c r="K398" s="110">
        <f>I398*J398</f>
        <v>2940</v>
      </c>
    </row>
    <row r="399" spans="1:11" ht="91.5">
      <c r="A399" s="147">
        <v>7</v>
      </c>
      <c r="B399" s="142" t="s">
        <v>126</v>
      </c>
      <c r="C399" s="43" t="s">
        <v>26</v>
      </c>
      <c r="D399" s="17"/>
      <c r="E399" s="17"/>
      <c r="F399" s="17"/>
      <c r="G399" s="17"/>
      <c r="H399" s="17"/>
      <c r="I399" s="17"/>
      <c r="J399" s="17"/>
      <c r="K399" s="95"/>
    </row>
    <row r="400" spans="1:11" ht="12.75">
      <c r="A400" s="145"/>
      <c r="B400" s="143"/>
      <c r="C400" s="44" t="s">
        <v>20</v>
      </c>
      <c r="D400" s="29">
        <v>1</v>
      </c>
      <c r="E400" s="29">
        <v>10</v>
      </c>
      <c r="F400" s="29"/>
      <c r="G400" s="29"/>
      <c r="H400" s="29">
        <f>D400*E400</f>
        <v>10</v>
      </c>
      <c r="I400" s="29"/>
      <c r="J400" s="29"/>
      <c r="K400" s="115"/>
    </row>
    <row r="401" spans="1:11" ht="12.75">
      <c r="A401" s="145"/>
      <c r="B401" s="143"/>
      <c r="C401" s="44" t="s">
        <v>159</v>
      </c>
      <c r="D401" s="29">
        <v>1</v>
      </c>
      <c r="E401" s="29">
        <v>56</v>
      </c>
      <c r="F401" s="29"/>
      <c r="G401" s="29"/>
      <c r="H401" s="29">
        <f>D401*E401</f>
        <v>56</v>
      </c>
      <c r="I401" s="29"/>
      <c r="J401" s="29"/>
      <c r="K401" s="115"/>
    </row>
    <row r="402" spans="1:11" ht="12.75">
      <c r="A402" s="145"/>
      <c r="B402" s="143"/>
      <c r="C402" s="44" t="s">
        <v>160</v>
      </c>
      <c r="D402" s="29">
        <v>1</v>
      </c>
      <c r="E402" s="29">
        <v>10</v>
      </c>
      <c r="F402" s="29"/>
      <c r="G402" s="29"/>
      <c r="H402" s="29">
        <f>D402*E402</f>
        <v>10</v>
      </c>
      <c r="I402" s="29"/>
      <c r="J402" s="29"/>
      <c r="K402" s="115"/>
    </row>
    <row r="403" spans="1:11" ht="12.75">
      <c r="A403" s="146"/>
      <c r="B403" s="144"/>
      <c r="C403" s="45"/>
      <c r="D403" s="29"/>
      <c r="E403" s="29"/>
      <c r="F403" s="29"/>
      <c r="G403" s="29"/>
      <c r="H403" s="29"/>
      <c r="I403" s="29">
        <f>SUM(H400:H402)</f>
        <v>76</v>
      </c>
      <c r="J403" s="29">
        <v>40</v>
      </c>
      <c r="K403" s="110">
        <f>I403*J403</f>
        <v>3040</v>
      </c>
    </row>
    <row r="404" spans="1:11" ht="132">
      <c r="A404" s="147">
        <v>8</v>
      </c>
      <c r="B404" s="142" t="s">
        <v>126</v>
      </c>
      <c r="C404" s="43" t="s">
        <v>27</v>
      </c>
      <c r="D404" s="17"/>
      <c r="E404" s="17"/>
      <c r="F404" s="17"/>
      <c r="G404" s="17"/>
      <c r="H404" s="17"/>
      <c r="I404" s="17"/>
      <c r="J404" s="17"/>
      <c r="K404" s="95"/>
    </row>
    <row r="405" spans="1:11" ht="12.75">
      <c r="A405" s="145"/>
      <c r="B405" s="143"/>
      <c r="C405" s="44" t="s">
        <v>20</v>
      </c>
      <c r="D405" s="12">
        <v>1</v>
      </c>
      <c r="E405" s="29">
        <f>E400</f>
        <v>10</v>
      </c>
      <c r="F405" s="12"/>
      <c r="G405" s="12"/>
      <c r="H405" s="29">
        <f>D405*E405</f>
        <v>10</v>
      </c>
      <c r="I405" s="12"/>
      <c r="J405" s="12"/>
      <c r="K405" s="34"/>
    </row>
    <row r="406" spans="1:11" ht="12.75">
      <c r="A406" s="145"/>
      <c r="B406" s="143"/>
      <c r="C406" s="44" t="s">
        <v>159</v>
      </c>
      <c r="D406" s="12">
        <v>1</v>
      </c>
      <c r="E406" s="29">
        <f>E401</f>
        <v>56</v>
      </c>
      <c r="F406" s="12"/>
      <c r="G406" s="12"/>
      <c r="H406" s="29">
        <f>D406*E406</f>
        <v>56</v>
      </c>
      <c r="I406" s="12"/>
      <c r="J406" s="12"/>
      <c r="K406" s="34"/>
    </row>
    <row r="407" spans="1:11" ht="12.75">
      <c r="A407" s="145"/>
      <c r="B407" s="143"/>
      <c r="C407" s="44" t="s">
        <v>160</v>
      </c>
      <c r="D407" s="12">
        <v>1</v>
      </c>
      <c r="E407" s="29">
        <f>E402</f>
        <v>10</v>
      </c>
      <c r="F407" s="12"/>
      <c r="G407" s="12"/>
      <c r="H407" s="29">
        <f>D407*E407</f>
        <v>10</v>
      </c>
      <c r="I407" s="12"/>
      <c r="J407" s="12"/>
      <c r="K407" s="34"/>
    </row>
    <row r="408" spans="1:11" ht="12.75">
      <c r="A408" s="146"/>
      <c r="B408" s="144"/>
      <c r="C408" s="45"/>
      <c r="D408" s="14"/>
      <c r="E408" s="92"/>
      <c r="F408" s="92"/>
      <c r="G408" s="92"/>
      <c r="H408" s="92"/>
      <c r="I408" s="15">
        <f>SUM(H405:H407)</f>
        <v>76</v>
      </c>
      <c r="J408" s="15">
        <v>85</v>
      </c>
      <c r="K408" s="110">
        <f>I408*J408</f>
        <v>6460</v>
      </c>
    </row>
    <row r="409" spans="1:11" ht="141" customHeight="1">
      <c r="A409" s="147">
        <v>9</v>
      </c>
      <c r="B409" s="142" t="s">
        <v>74</v>
      </c>
      <c r="C409" s="43" t="s">
        <v>277</v>
      </c>
      <c r="D409" s="17"/>
      <c r="E409" s="30"/>
      <c r="F409" s="17"/>
      <c r="G409" s="17"/>
      <c r="H409" s="30"/>
      <c r="I409" s="30"/>
      <c r="J409" s="17"/>
      <c r="K409" s="95"/>
    </row>
    <row r="410" spans="1:11" ht="12.75">
      <c r="A410" s="145"/>
      <c r="B410" s="143"/>
      <c r="C410" s="44" t="s">
        <v>31</v>
      </c>
      <c r="D410" s="12">
        <v>2</v>
      </c>
      <c r="E410" s="29">
        <v>128</v>
      </c>
      <c r="F410" s="12"/>
      <c r="G410" s="13">
        <v>2</v>
      </c>
      <c r="H410" s="29">
        <f>D410*E410*G410</f>
        <v>512</v>
      </c>
      <c r="I410" s="29"/>
      <c r="J410" s="12"/>
      <c r="K410" s="34"/>
    </row>
    <row r="411" spans="1:11" ht="15.75" customHeight="1">
      <c r="A411" s="145"/>
      <c r="B411" s="143"/>
      <c r="C411" s="44" t="s">
        <v>32</v>
      </c>
      <c r="D411" s="12">
        <v>2</v>
      </c>
      <c r="E411" s="29">
        <v>119</v>
      </c>
      <c r="F411" s="12"/>
      <c r="G411" s="13">
        <v>2</v>
      </c>
      <c r="H411" s="29">
        <f>D411*E411*G411</f>
        <v>476</v>
      </c>
      <c r="I411" s="29"/>
      <c r="J411" s="12"/>
      <c r="K411" s="34"/>
    </row>
    <row r="412" spans="1:11" ht="12.75">
      <c r="A412" s="146"/>
      <c r="B412" s="144"/>
      <c r="C412" s="45"/>
      <c r="D412" s="14"/>
      <c r="E412" s="94"/>
      <c r="F412" s="92"/>
      <c r="G412" s="92"/>
      <c r="H412" s="94"/>
      <c r="I412" s="28">
        <f>SUM(H410:H411)</f>
        <v>988</v>
      </c>
      <c r="J412" s="28">
        <v>15.4</v>
      </c>
      <c r="K412" s="110">
        <f>I412*J412</f>
        <v>15215.2</v>
      </c>
    </row>
    <row r="413" spans="1:11" ht="12.75">
      <c r="A413" s="22"/>
      <c r="B413" s="23"/>
      <c r="D413" s="22"/>
      <c r="E413" s="102"/>
      <c r="F413" s="103"/>
      <c r="G413" s="103"/>
      <c r="H413" s="102"/>
      <c r="I413" s="33"/>
      <c r="J413" s="25"/>
      <c r="K413" s="26"/>
    </row>
    <row r="414" spans="1:11" ht="12.75">
      <c r="A414" s="55"/>
      <c r="B414" s="56"/>
      <c r="C414" s="99" t="s">
        <v>169</v>
      </c>
      <c r="D414" s="55"/>
      <c r="E414" s="100"/>
      <c r="F414" s="101"/>
      <c r="G414" s="101"/>
      <c r="H414" s="100"/>
      <c r="I414" s="57"/>
      <c r="J414" s="58"/>
      <c r="K414" s="59">
        <f>SUM(K376:K413)</f>
        <v>44828.2</v>
      </c>
    </row>
    <row r="415" spans="1:11" ht="12.75">
      <c r="A415" s="22"/>
      <c r="B415" s="23"/>
      <c r="D415" s="22"/>
      <c r="E415" s="102"/>
      <c r="F415" s="103"/>
      <c r="G415" s="103"/>
      <c r="H415" s="102"/>
      <c r="I415" s="33"/>
      <c r="J415" s="25"/>
      <c r="K415" s="26"/>
    </row>
    <row r="416" spans="1:11" ht="12.75">
      <c r="A416" s="22"/>
      <c r="B416" s="23"/>
      <c r="D416" s="22"/>
      <c r="E416" s="102"/>
      <c r="F416" s="103"/>
      <c r="G416" s="103"/>
      <c r="H416" s="102"/>
      <c r="I416" s="33"/>
      <c r="J416" s="25"/>
      <c r="K416" s="26"/>
    </row>
    <row r="417" spans="1:11" ht="12.75">
      <c r="A417" s="6">
        <v>7</v>
      </c>
      <c r="B417" s="7"/>
      <c r="C417" s="8" t="s">
        <v>149</v>
      </c>
      <c r="D417" s="9"/>
      <c r="E417" s="32"/>
      <c r="F417" s="9"/>
      <c r="G417" s="9"/>
      <c r="H417" s="32"/>
      <c r="I417" s="32"/>
      <c r="J417" s="9"/>
      <c r="K417" s="10"/>
    </row>
    <row r="418" spans="1:11" ht="91.5">
      <c r="A418" s="145">
        <v>1</v>
      </c>
      <c r="B418" s="143" t="s">
        <v>126</v>
      </c>
      <c r="C418" s="43" t="s">
        <v>176</v>
      </c>
      <c r="D418" s="12"/>
      <c r="E418" s="12"/>
      <c r="F418" s="12"/>
      <c r="G418" s="12"/>
      <c r="H418" s="12"/>
      <c r="I418" s="12"/>
      <c r="J418" s="29"/>
      <c r="K418" s="95"/>
    </row>
    <row r="419" spans="1:11" ht="12.75">
      <c r="A419" s="145"/>
      <c r="B419" s="143"/>
      <c r="C419" s="44" t="s">
        <v>162</v>
      </c>
      <c r="D419" s="12">
        <v>2</v>
      </c>
      <c r="E419" s="13">
        <v>130</v>
      </c>
      <c r="F419" s="13"/>
      <c r="G419" s="13"/>
      <c r="H419" s="29">
        <f aca="true" t="shared" si="2" ref="H419:H424">D419*E419</f>
        <v>260</v>
      </c>
      <c r="I419" s="12"/>
      <c r="J419" s="29"/>
      <c r="K419" s="34"/>
    </row>
    <row r="420" spans="1:11" s="106" customFormat="1" ht="12.75">
      <c r="A420" s="145"/>
      <c r="B420" s="143"/>
      <c r="C420" s="44" t="s">
        <v>164</v>
      </c>
      <c r="D420" s="12">
        <v>2</v>
      </c>
      <c r="E420" s="13">
        <v>26</v>
      </c>
      <c r="F420" s="13"/>
      <c r="G420" s="13"/>
      <c r="H420" s="29">
        <f t="shared" si="2"/>
        <v>52</v>
      </c>
      <c r="I420" s="12"/>
      <c r="J420" s="29"/>
      <c r="K420" s="34"/>
    </row>
    <row r="421" spans="1:11" s="106" customFormat="1" ht="12.75">
      <c r="A421" s="145"/>
      <c r="B421" s="143"/>
      <c r="C421" s="44" t="s">
        <v>165</v>
      </c>
      <c r="D421" s="12">
        <v>1</v>
      </c>
      <c r="E421" s="13">
        <v>8</v>
      </c>
      <c r="F421" s="13"/>
      <c r="G421" s="13"/>
      <c r="H421" s="29">
        <f t="shared" si="2"/>
        <v>8</v>
      </c>
      <c r="I421" s="12"/>
      <c r="J421" s="29"/>
      <c r="K421" s="34"/>
    </row>
    <row r="422" spans="1:11" s="106" customFormat="1" ht="12.75">
      <c r="A422" s="145"/>
      <c r="B422" s="143"/>
      <c r="C422" s="44" t="s">
        <v>166</v>
      </c>
      <c r="D422" s="12">
        <v>2</v>
      </c>
      <c r="E422" s="13">
        <v>15</v>
      </c>
      <c r="F422" s="13"/>
      <c r="G422" s="13"/>
      <c r="H422" s="29">
        <f t="shared" si="2"/>
        <v>30</v>
      </c>
      <c r="I422" s="12"/>
      <c r="J422" s="29"/>
      <c r="K422" s="34"/>
    </row>
    <row r="423" spans="1:11" s="106" customFormat="1" ht="12.75">
      <c r="A423" s="145"/>
      <c r="B423" s="143"/>
      <c r="C423" s="44" t="s">
        <v>163</v>
      </c>
      <c r="D423" s="12">
        <v>2</v>
      </c>
      <c r="E423" s="13">
        <v>10</v>
      </c>
      <c r="F423" s="13"/>
      <c r="G423" s="13"/>
      <c r="H423" s="29">
        <f t="shared" si="2"/>
        <v>20</v>
      </c>
      <c r="I423" s="12"/>
      <c r="J423" s="29"/>
      <c r="K423" s="34"/>
    </row>
    <row r="424" spans="1:11" ht="12.75">
      <c r="A424" s="145"/>
      <c r="B424" s="143"/>
      <c r="C424" s="44" t="s">
        <v>167</v>
      </c>
      <c r="D424" s="12">
        <v>2</v>
      </c>
      <c r="E424" s="13">
        <v>31</v>
      </c>
      <c r="F424" s="13"/>
      <c r="G424" s="13"/>
      <c r="H424" s="29">
        <f t="shared" si="2"/>
        <v>62</v>
      </c>
      <c r="I424" s="12"/>
      <c r="J424" s="29"/>
      <c r="K424" s="34"/>
    </row>
    <row r="425" spans="1:11" s="52" customFormat="1" ht="9.75">
      <c r="A425" s="146"/>
      <c r="B425" s="144"/>
      <c r="C425" s="45"/>
      <c r="D425" s="14"/>
      <c r="E425" s="14"/>
      <c r="F425" s="14"/>
      <c r="G425" s="14"/>
      <c r="H425" s="15"/>
      <c r="I425" s="28">
        <f>SUM(H419:H424)</f>
        <v>432</v>
      </c>
      <c r="J425" s="28">
        <v>7</v>
      </c>
      <c r="K425" s="110">
        <f>I425*J425</f>
        <v>3024</v>
      </c>
    </row>
    <row r="426" spans="1:11" s="52" customFormat="1" ht="81">
      <c r="A426" s="147">
        <v>2</v>
      </c>
      <c r="B426" s="142" t="s">
        <v>126</v>
      </c>
      <c r="C426" s="43" t="s">
        <v>177</v>
      </c>
      <c r="D426" s="17"/>
      <c r="E426" s="17"/>
      <c r="F426" s="17"/>
      <c r="G426" s="17"/>
      <c r="H426" s="17"/>
      <c r="I426" s="17"/>
      <c r="J426" s="30"/>
      <c r="K426" s="95"/>
    </row>
    <row r="427" spans="1:11" s="52" customFormat="1" ht="9.75">
      <c r="A427" s="145"/>
      <c r="B427" s="143"/>
      <c r="C427" s="44" t="s">
        <v>162</v>
      </c>
      <c r="D427" s="12">
        <v>1</v>
      </c>
      <c r="E427" s="13">
        <v>130</v>
      </c>
      <c r="F427" s="13"/>
      <c r="G427" s="13"/>
      <c r="H427" s="29">
        <f aca="true" t="shared" si="3" ref="H427:H432">D427*E427</f>
        <v>130</v>
      </c>
      <c r="I427" s="12"/>
      <c r="J427" s="29"/>
      <c r="K427" s="34"/>
    </row>
    <row r="428" spans="1:11" s="52" customFormat="1" ht="9.75">
      <c r="A428" s="145"/>
      <c r="B428" s="143"/>
      <c r="C428" s="44" t="s">
        <v>164</v>
      </c>
      <c r="D428" s="12">
        <v>1</v>
      </c>
      <c r="E428" s="13">
        <v>26</v>
      </c>
      <c r="F428" s="13"/>
      <c r="G428" s="13"/>
      <c r="H428" s="29">
        <f t="shared" si="3"/>
        <v>26</v>
      </c>
      <c r="I428" s="12"/>
      <c r="J428" s="29"/>
      <c r="K428" s="34"/>
    </row>
    <row r="429" spans="1:11" s="52" customFormat="1" ht="9.75">
      <c r="A429" s="145"/>
      <c r="B429" s="143"/>
      <c r="C429" s="44" t="s">
        <v>165</v>
      </c>
      <c r="D429" s="12">
        <v>1</v>
      </c>
      <c r="E429" s="13">
        <v>8</v>
      </c>
      <c r="F429" s="13"/>
      <c r="G429" s="13"/>
      <c r="H429" s="29">
        <f t="shared" si="3"/>
        <v>8</v>
      </c>
      <c r="I429" s="12"/>
      <c r="J429" s="29"/>
      <c r="K429" s="34"/>
    </row>
    <row r="430" spans="1:11" s="52" customFormat="1" ht="9.75">
      <c r="A430" s="145"/>
      <c r="B430" s="143"/>
      <c r="C430" s="44" t="s">
        <v>166</v>
      </c>
      <c r="D430" s="12">
        <v>1</v>
      </c>
      <c r="E430" s="13">
        <v>15</v>
      </c>
      <c r="F430" s="13"/>
      <c r="G430" s="13"/>
      <c r="H430" s="29">
        <f t="shared" si="3"/>
        <v>15</v>
      </c>
      <c r="I430" s="12"/>
      <c r="J430" s="29"/>
      <c r="K430" s="34"/>
    </row>
    <row r="431" spans="1:11" s="52" customFormat="1" ht="9.75">
      <c r="A431" s="145"/>
      <c r="B431" s="143"/>
      <c r="C431" s="44" t="s">
        <v>163</v>
      </c>
      <c r="D431" s="12">
        <v>1</v>
      </c>
      <c r="E431" s="13">
        <v>10</v>
      </c>
      <c r="F431" s="13"/>
      <c r="G431" s="13"/>
      <c r="H431" s="29">
        <f t="shared" si="3"/>
        <v>10</v>
      </c>
      <c r="I431" s="12"/>
      <c r="J431" s="29"/>
      <c r="K431" s="34"/>
    </row>
    <row r="432" spans="1:11" s="52" customFormat="1" ht="9.75">
      <c r="A432" s="145"/>
      <c r="B432" s="143"/>
      <c r="C432" s="44" t="s">
        <v>167</v>
      </c>
      <c r="D432" s="12">
        <v>1</v>
      </c>
      <c r="E432" s="13">
        <v>31</v>
      </c>
      <c r="F432" s="13"/>
      <c r="G432" s="13"/>
      <c r="H432" s="29">
        <f t="shared" si="3"/>
        <v>31</v>
      </c>
      <c r="I432" s="12"/>
      <c r="J432" s="29"/>
      <c r="K432" s="34"/>
    </row>
    <row r="433" spans="1:11" s="52" customFormat="1" ht="9.75">
      <c r="A433" s="146"/>
      <c r="B433" s="144"/>
      <c r="C433" s="45"/>
      <c r="D433" s="14"/>
      <c r="E433" s="14"/>
      <c r="F433" s="14"/>
      <c r="G433" s="14"/>
      <c r="H433" s="15"/>
      <c r="I433" s="15">
        <f>SUM(H427:H432)</f>
        <v>220</v>
      </c>
      <c r="J433" s="28">
        <v>16</v>
      </c>
      <c r="K433" s="110">
        <f>I433*J433</f>
        <v>3520</v>
      </c>
    </row>
    <row r="434" spans="1:11" s="52" customFormat="1" ht="244.5">
      <c r="A434" s="147">
        <v>3</v>
      </c>
      <c r="B434" s="142" t="s">
        <v>130</v>
      </c>
      <c r="C434" s="43" t="s">
        <v>113</v>
      </c>
      <c r="D434" s="17"/>
      <c r="E434" s="17"/>
      <c r="F434" s="17"/>
      <c r="G434" s="17"/>
      <c r="H434" s="17"/>
      <c r="I434" s="17"/>
      <c r="J434" s="30"/>
      <c r="K434" s="95"/>
    </row>
    <row r="435" spans="1:11" s="52" customFormat="1" ht="9.75">
      <c r="A435" s="145"/>
      <c r="B435" s="143"/>
      <c r="C435" s="44"/>
      <c r="D435" s="12">
        <v>4</v>
      </c>
      <c r="E435" s="13"/>
      <c r="F435" s="13"/>
      <c r="G435" s="13"/>
      <c r="H435" s="13">
        <f>D435</f>
        <v>4</v>
      </c>
      <c r="I435" s="12"/>
      <c r="J435" s="29"/>
      <c r="K435" s="34"/>
    </row>
    <row r="436" spans="1:11" s="52" customFormat="1" ht="9.75">
      <c r="A436" s="146"/>
      <c r="B436" s="144"/>
      <c r="C436" s="45"/>
      <c r="D436" s="14"/>
      <c r="E436" s="14"/>
      <c r="F436" s="14"/>
      <c r="G436" s="14"/>
      <c r="H436" s="15"/>
      <c r="I436" s="15">
        <f>SUM(H435:H435)</f>
        <v>4</v>
      </c>
      <c r="J436" s="28">
        <v>220</v>
      </c>
      <c r="K436" s="110">
        <f>I436*J436</f>
        <v>880</v>
      </c>
    </row>
    <row r="437" spans="1:11" s="52" customFormat="1" ht="295.5">
      <c r="A437" s="147">
        <v>4</v>
      </c>
      <c r="B437" s="142" t="s">
        <v>130</v>
      </c>
      <c r="C437" s="43" t="s">
        <v>252</v>
      </c>
      <c r="D437" s="17"/>
      <c r="E437" s="17"/>
      <c r="F437" s="17"/>
      <c r="G437" s="17"/>
      <c r="H437" s="17"/>
      <c r="I437" s="17"/>
      <c r="J437" s="30"/>
      <c r="K437" s="95"/>
    </row>
    <row r="438" spans="1:11" s="52" customFormat="1" ht="9.75">
      <c r="A438" s="145"/>
      <c r="B438" s="143"/>
      <c r="C438" s="44"/>
      <c r="D438" s="12">
        <v>1</v>
      </c>
      <c r="E438" s="13"/>
      <c r="F438" s="13"/>
      <c r="G438" s="13"/>
      <c r="H438" s="13">
        <f>D438</f>
        <v>1</v>
      </c>
      <c r="I438" s="12"/>
      <c r="J438" s="29"/>
      <c r="K438" s="34"/>
    </row>
    <row r="439" spans="1:11" s="52" customFormat="1" ht="9.75">
      <c r="A439" s="146"/>
      <c r="B439" s="144"/>
      <c r="C439" s="45"/>
      <c r="D439" s="14"/>
      <c r="E439" s="14"/>
      <c r="F439" s="14"/>
      <c r="G439" s="14"/>
      <c r="H439" s="15"/>
      <c r="I439" s="15">
        <f>SUM(H438:H438)</f>
        <v>1</v>
      </c>
      <c r="J439" s="28">
        <v>250</v>
      </c>
      <c r="K439" s="110">
        <f>I439*J439</f>
        <v>250</v>
      </c>
    </row>
    <row r="440" spans="1:11" s="52" customFormat="1" ht="153">
      <c r="A440" s="145">
        <v>5</v>
      </c>
      <c r="B440" s="142" t="s">
        <v>130</v>
      </c>
      <c r="C440" s="43" t="s">
        <v>115</v>
      </c>
      <c r="D440" s="12"/>
      <c r="E440" s="17"/>
      <c r="F440" s="17"/>
      <c r="G440" s="17"/>
      <c r="H440" s="17"/>
      <c r="I440" s="29"/>
      <c r="J440" s="29"/>
      <c r="K440" s="34"/>
    </row>
    <row r="441" spans="1:11" s="52" customFormat="1" ht="9.75">
      <c r="A441" s="145"/>
      <c r="B441" s="143"/>
      <c r="C441" s="44"/>
      <c r="D441" s="12">
        <v>3</v>
      </c>
      <c r="E441" s="13"/>
      <c r="F441" s="13"/>
      <c r="G441" s="13"/>
      <c r="H441" s="13">
        <f>D441</f>
        <v>3</v>
      </c>
      <c r="I441" s="29"/>
      <c r="J441" s="29"/>
      <c r="K441" s="34"/>
    </row>
    <row r="442" spans="1:11" s="52" customFormat="1" ht="12.75">
      <c r="A442" s="146"/>
      <c r="B442" s="144"/>
      <c r="C442" s="45"/>
      <c r="D442" s="14"/>
      <c r="E442" s="92"/>
      <c r="F442" s="92"/>
      <c r="G442" s="92"/>
      <c r="H442" s="93"/>
      <c r="I442" s="28">
        <f>H441</f>
        <v>3</v>
      </c>
      <c r="J442" s="28">
        <v>420</v>
      </c>
      <c r="K442" s="110">
        <f>I442*J442</f>
        <v>1260</v>
      </c>
    </row>
    <row r="443" spans="1:11" s="52" customFormat="1" ht="153">
      <c r="A443" s="147">
        <v>6</v>
      </c>
      <c r="B443" s="142" t="s">
        <v>130</v>
      </c>
      <c r="C443" s="43" t="s">
        <v>98</v>
      </c>
      <c r="D443" s="17"/>
      <c r="E443" s="17"/>
      <c r="F443" s="17"/>
      <c r="G443" s="17"/>
      <c r="H443" s="17"/>
      <c r="I443" s="30"/>
      <c r="J443" s="30"/>
      <c r="K443" s="95"/>
    </row>
    <row r="444" spans="1:11" s="52" customFormat="1" ht="9.75">
      <c r="A444" s="145"/>
      <c r="B444" s="143"/>
      <c r="C444" s="44"/>
      <c r="D444" s="12">
        <v>3</v>
      </c>
      <c r="E444" s="13"/>
      <c r="F444" s="13"/>
      <c r="G444" s="13"/>
      <c r="H444" s="13">
        <f>D444</f>
        <v>3</v>
      </c>
      <c r="I444" s="29"/>
      <c r="J444" s="29"/>
      <c r="K444" s="34"/>
    </row>
    <row r="445" spans="1:11" s="52" customFormat="1" ht="12.75">
      <c r="A445" s="146"/>
      <c r="B445" s="144"/>
      <c r="C445" s="45"/>
      <c r="D445" s="14"/>
      <c r="E445" s="92"/>
      <c r="F445" s="92"/>
      <c r="G445" s="92"/>
      <c r="H445" s="93"/>
      <c r="I445" s="28">
        <f>H444</f>
        <v>3</v>
      </c>
      <c r="J445" s="28">
        <v>420</v>
      </c>
      <c r="K445" s="110">
        <f>I445*J445</f>
        <v>1260</v>
      </c>
    </row>
    <row r="446" spans="1:11" s="52" customFormat="1" ht="122.25">
      <c r="A446" s="147">
        <v>7</v>
      </c>
      <c r="B446" s="142" t="s">
        <v>130</v>
      </c>
      <c r="C446" s="43" t="s">
        <v>178</v>
      </c>
      <c r="D446" s="17"/>
      <c r="E446" s="17"/>
      <c r="F446" s="17"/>
      <c r="G446" s="17"/>
      <c r="H446" s="17"/>
      <c r="I446" s="17"/>
      <c r="J446" s="30"/>
      <c r="K446" s="95"/>
    </row>
    <row r="447" spans="1:11" ht="12.75">
      <c r="A447" s="145"/>
      <c r="B447" s="143"/>
      <c r="C447" s="44"/>
      <c r="D447" s="12">
        <v>11</v>
      </c>
      <c r="E447" s="13"/>
      <c r="F447" s="13"/>
      <c r="G447" s="13"/>
      <c r="H447" s="13">
        <f>D447</f>
        <v>11</v>
      </c>
      <c r="I447" s="12"/>
      <c r="J447" s="29"/>
      <c r="K447" s="34"/>
    </row>
    <row r="448" spans="1:11" ht="12.75">
      <c r="A448" s="146"/>
      <c r="B448" s="144"/>
      <c r="C448" s="45"/>
      <c r="D448" s="14"/>
      <c r="E448" s="14"/>
      <c r="F448" s="14"/>
      <c r="G448" s="14"/>
      <c r="H448" s="15"/>
      <c r="I448" s="15">
        <f>SUM(H447:H447)</f>
        <v>11</v>
      </c>
      <c r="J448" s="28">
        <v>240</v>
      </c>
      <c r="K448" s="110">
        <f>I448*J448</f>
        <v>2640</v>
      </c>
    </row>
    <row r="449" spans="1:11" ht="60.75">
      <c r="A449" s="147">
        <v>8</v>
      </c>
      <c r="B449" s="142" t="s">
        <v>130</v>
      </c>
      <c r="C449" s="43" t="s">
        <v>179</v>
      </c>
      <c r="D449" s="17"/>
      <c r="E449" s="17"/>
      <c r="F449" s="17"/>
      <c r="G449" s="17"/>
      <c r="H449" s="17"/>
      <c r="I449" s="17"/>
      <c r="J449" s="30"/>
      <c r="K449" s="95"/>
    </row>
    <row r="450" spans="1:11" ht="12.75">
      <c r="A450" s="145"/>
      <c r="B450" s="143"/>
      <c r="C450" s="44"/>
      <c r="D450" s="12">
        <v>11</v>
      </c>
      <c r="E450" s="13"/>
      <c r="F450" s="13"/>
      <c r="G450" s="13"/>
      <c r="H450" s="13">
        <f>D450</f>
        <v>11</v>
      </c>
      <c r="I450" s="12"/>
      <c r="J450" s="29"/>
      <c r="K450" s="34"/>
    </row>
    <row r="451" spans="1:11" ht="12.75">
      <c r="A451" s="146"/>
      <c r="B451" s="144"/>
      <c r="C451" s="45"/>
      <c r="D451" s="14"/>
      <c r="E451" s="14"/>
      <c r="F451" s="14"/>
      <c r="G451" s="14"/>
      <c r="H451" s="15"/>
      <c r="I451" s="15">
        <f>SUM(H450:H450)</f>
        <v>11</v>
      </c>
      <c r="J451" s="28">
        <v>195</v>
      </c>
      <c r="K451" s="110">
        <f>I451*J451</f>
        <v>2145</v>
      </c>
    </row>
    <row r="452" spans="1:11" ht="60.75">
      <c r="A452" s="147">
        <v>9</v>
      </c>
      <c r="B452" s="142" t="s">
        <v>130</v>
      </c>
      <c r="C452" s="43" t="s">
        <v>180</v>
      </c>
      <c r="D452" s="17"/>
      <c r="E452" s="17"/>
      <c r="F452" s="17"/>
      <c r="G452" s="17"/>
      <c r="H452" s="17"/>
      <c r="I452" s="17"/>
      <c r="J452" s="30"/>
      <c r="K452" s="95"/>
    </row>
    <row r="453" spans="1:11" s="52" customFormat="1" ht="9.75">
      <c r="A453" s="145"/>
      <c r="B453" s="143"/>
      <c r="C453" s="44"/>
      <c r="D453" s="12">
        <v>8</v>
      </c>
      <c r="E453" s="13"/>
      <c r="F453" s="13"/>
      <c r="G453" s="13"/>
      <c r="H453" s="13">
        <f>D453</f>
        <v>8</v>
      </c>
      <c r="I453" s="12"/>
      <c r="J453" s="29"/>
      <c r="K453" s="34"/>
    </row>
    <row r="454" spans="1:11" s="52" customFormat="1" ht="9.75">
      <c r="A454" s="146"/>
      <c r="B454" s="144"/>
      <c r="C454" s="45"/>
      <c r="D454" s="14"/>
      <c r="E454" s="14"/>
      <c r="F454" s="14"/>
      <c r="G454" s="14"/>
      <c r="H454" s="15"/>
      <c r="I454" s="15">
        <f>SUM(H453:H453)</f>
        <v>8</v>
      </c>
      <c r="J454" s="28">
        <v>40</v>
      </c>
      <c r="K454" s="110">
        <f>I454*J454</f>
        <v>320</v>
      </c>
    </row>
    <row r="455" spans="1:11" s="52" customFormat="1" ht="51">
      <c r="A455" s="147">
        <v>10</v>
      </c>
      <c r="B455" s="142" t="s">
        <v>130</v>
      </c>
      <c r="C455" s="43" t="s">
        <v>225</v>
      </c>
      <c r="D455" s="17"/>
      <c r="E455" s="17"/>
      <c r="F455" s="17"/>
      <c r="G455" s="17"/>
      <c r="H455" s="17"/>
      <c r="I455" s="17"/>
      <c r="J455" s="30"/>
      <c r="K455" s="95"/>
    </row>
    <row r="456" spans="1:11" s="52" customFormat="1" ht="9.75">
      <c r="A456" s="145"/>
      <c r="B456" s="143"/>
      <c r="C456" s="44"/>
      <c r="D456" s="12">
        <v>3</v>
      </c>
      <c r="E456" s="12"/>
      <c r="F456" s="12"/>
      <c r="G456" s="12"/>
      <c r="H456" s="12">
        <f>D456</f>
        <v>3</v>
      </c>
      <c r="I456" s="12"/>
      <c r="J456" s="29"/>
      <c r="K456" s="34"/>
    </row>
    <row r="457" spans="1:11" s="52" customFormat="1" ht="9.75">
      <c r="A457" s="146"/>
      <c r="B457" s="144"/>
      <c r="C457" s="45"/>
      <c r="D457" s="14"/>
      <c r="E457" s="14"/>
      <c r="F457" s="14"/>
      <c r="G457" s="14"/>
      <c r="H457" s="15"/>
      <c r="I457" s="15">
        <f>SUM(H456:H456)</f>
        <v>3</v>
      </c>
      <c r="J457" s="28">
        <v>35</v>
      </c>
      <c r="K457" s="110">
        <f>I457*J457</f>
        <v>105</v>
      </c>
    </row>
    <row r="458" spans="1:11" s="52" customFormat="1" ht="12.75">
      <c r="A458" s="49"/>
      <c r="B458" s="49"/>
      <c r="C458" s="27"/>
      <c r="D458" s="49"/>
      <c r="E458" s="105"/>
      <c r="F458" s="49"/>
      <c r="G458" s="49"/>
      <c r="H458" s="105"/>
      <c r="I458" s="105"/>
      <c r="J458" s="49"/>
      <c r="K458" s="49"/>
    </row>
    <row r="459" spans="1:11" s="52" customFormat="1" ht="12.75">
      <c r="A459" s="55"/>
      <c r="B459" s="56"/>
      <c r="C459" s="99" t="s">
        <v>149</v>
      </c>
      <c r="D459" s="55"/>
      <c r="E459" s="100"/>
      <c r="F459" s="101"/>
      <c r="G459" s="101"/>
      <c r="H459" s="100"/>
      <c r="I459" s="57"/>
      <c r="J459" s="58"/>
      <c r="K459" s="59">
        <f>SUM(K418:K457)</f>
        <v>15404</v>
      </c>
    </row>
    <row r="460" spans="1:11" s="52" customFormat="1" ht="12.75">
      <c r="A460" s="22"/>
      <c r="B460" s="23"/>
      <c r="C460" s="27"/>
      <c r="D460" s="22"/>
      <c r="E460" s="102"/>
      <c r="F460" s="103"/>
      <c r="G460" s="103"/>
      <c r="H460" s="102"/>
      <c r="I460" s="33"/>
      <c r="J460" s="25"/>
      <c r="K460" s="26"/>
    </row>
    <row r="461" spans="1:11" s="52" customFormat="1" ht="12.75">
      <c r="A461" s="22"/>
      <c r="B461" s="23"/>
      <c r="C461" s="27"/>
      <c r="D461" s="22"/>
      <c r="E461" s="102"/>
      <c r="F461" s="103"/>
      <c r="G461" s="103"/>
      <c r="H461" s="102"/>
      <c r="I461" s="33"/>
      <c r="J461" s="25"/>
      <c r="K461" s="26"/>
    </row>
    <row r="462" spans="1:11" ht="12.75">
      <c r="A462" s="6">
        <v>8</v>
      </c>
      <c r="B462" s="7"/>
      <c r="C462" s="8" t="s">
        <v>77</v>
      </c>
      <c r="D462" s="9"/>
      <c r="E462" s="32"/>
      <c r="F462" s="9"/>
      <c r="G462" s="9"/>
      <c r="H462" s="32"/>
      <c r="I462" s="32"/>
      <c r="J462" s="9"/>
      <c r="K462" s="10"/>
    </row>
    <row r="463" spans="1:11" ht="91.5">
      <c r="A463" s="95">
        <v>1</v>
      </c>
      <c r="B463" s="97" t="s">
        <v>210</v>
      </c>
      <c r="C463" s="16" t="s">
        <v>84</v>
      </c>
      <c r="D463" s="17"/>
      <c r="E463" s="17"/>
      <c r="F463" s="17"/>
      <c r="G463" s="17"/>
      <c r="H463" s="17"/>
      <c r="I463" s="17"/>
      <c r="J463" s="30"/>
      <c r="K463" s="95"/>
    </row>
    <row r="464" spans="1:11" ht="12.75">
      <c r="A464" s="34"/>
      <c r="B464" s="53"/>
      <c r="C464" s="11"/>
      <c r="D464" s="12">
        <v>1</v>
      </c>
      <c r="E464" s="13"/>
      <c r="F464" s="13"/>
      <c r="G464" s="13"/>
      <c r="H464" s="13">
        <f>D464</f>
        <v>1</v>
      </c>
      <c r="I464" s="12"/>
      <c r="J464" s="29"/>
      <c r="K464" s="34"/>
    </row>
    <row r="465" spans="1:11" ht="12.75">
      <c r="A465" s="35"/>
      <c r="B465" s="54"/>
      <c r="C465" s="46"/>
      <c r="D465" s="14"/>
      <c r="E465" s="92"/>
      <c r="F465" s="92"/>
      <c r="G465" s="92"/>
      <c r="H465" s="93"/>
      <c r="I465" s="15">
        <f>SUM(H464:H464)</f>
        <v>1</v>
      </c>
      <c r="J465" s="28">
        <v>3000</v>
      </c>
      <c r="K465" s="110">
        <f>I465*J465</f>
        <v>3000</v>
      </c>
    </row>
    <row r="466" spans="1:11" ht="12.75">
      <c r="A466" s="18"/>
      <c r="B466" s="19"/>
      <c r="C466" s="47"/>
      <c r="D466" s="18"/>
      <c r="E466" s="60"/>
      <c r="F466" s="61"/>
      <c r="G466" s="61"/>
      <c r="H466" s="60"/>
      <c r="I466" s="31"/>
      <c r="J466" s="20"/>
      <c r="K466" s="21"/>
    </row>
    <row r="467" spans="1:11" ht="12.75">
      <c r="A467" s="55"/>
      <c r="B467" s="56"/>
      <c r="C467" s="48" t="s">
        <v>77</v>
      </c>
      <c r="D467" s="55"/>
      <c r="E467" s="100"/>
      <c r="F467" s="101"/>
      <c r="G467" s="101"/>
      <c r="H467" s="100"/>
      <c r="I467" s="57"/>
      <c r="J467" s="58"/>
      <c r="K467" s="59">
        <f>SUM(K463:K466)</f>
        <v>3000</v>
      </c>
    </row>
    <row r="468" spans="1:11" s="52" customFormat="1" ht="12.75">
      <c r="A468" s="22"/>
      <c r="B468" s="23"/>
      <c r="C468" s="27"/>
      <c r="D468" s="22"/>
      <c r="E468" s="102"/>
      <c r="F468" s="103"/>
      <c r="G468" s="103"/>
      <c r="H468" s="102"/>
      <c r="I468" s="33"/>
      <c r="J468" s="25"/>
      <c r="K468" s="26"/>
    </row>
    <row r="469" spans="1:11" s="52" customFormat="1" ht="12.75">
      <c r="A469" s="22"/>
      <c r="B469" s="23"/>
      <c r="C469" s="27"/>
      <c r="D469" s="22"/>
      <c r="E469" s="102"/>
      <c r="F469" s="103"/>
      <c r="G469" s="103"/>
      <c r="H469" s="102"/>
      <c r="I469" s="33"/>
      <c r="J469" s="25"/>
      <c r="K469" s="26"/>
    </row>
    <row r="470" spans="1:11" s="52" customFormat="1" ht="9.75">
      <c r="A470" s="6">
        <v>9</v>
      </c>
      <c r="B470" s="7"/>
      <c r="C470" s="111" t="s">
        <v>86</v>
      </c>
      <c r="D470" s="9"/>
      <c r="E470" s="32"/>
      <c r="F470" s="9"/>
      <c r="G470" s="9"/>
      <c r="H470" s="32"/>
      <c r="I470" s="32"/>
      <c r="J470" s="9"/>
      <c r="K470" s="10"/>
    </row>
    <row r="471" spans="1:11" s="52" customFormat="1" ht="132">
      <c r="A471" s="147">
        <v>1</v>
      </c>
      <c r="B471" s="142" t="s">
        <v>126</v>
      </c>
      <c r="C471" s="43" t="s">
        <v>87</v>
      </c>
      <c r="D471" s="17"/>
      <c r="E471" s="17"/>
      <c r="F471" s="17"/>
      <c r="G471" s="17"/>
      <c r="H471" s="17"/>
      <c r="I471" s="17"/>
      <c r="J471" s="30"/>
      <c r="K471" s="95"/>
    </row>
    <row r="472" spans="1:11" s="52" customFormat="1" ht="9.75">
      <c r="A472" s="145"/>
      <c r="B472" s="143"/>
      <c r="C472" s="44"/>
      <c r="D472" s="12">
        <v>3</v>
      </c>
      <c r="E472" s="13">
        <v>150</v>
      </c>
      <c r="F472" s="13"/>
      <c r="G472" s="13"/>
      <c r="H472" s="13">
        <f>D472*E472</f>
        <v>450</v>
      </c>
      <c r="I472" s="13"/>
      <c r="J472" s="29"/>
      <c r="K472" s="34"/>
    </row>
    <row r="473" spans="1:11" ht="12.75">
      <c r="A473" s="146"/>
      <c r="B473" s="144"/>
      <c r="C473" s="51"/>
      <c r="D473" s="14"/>
      <c r="E473" s="92"/>
      <c r="F473" s="92"/>
      <c r="G473" s="92"/>
      <c r="H473" s="93"/>
      <c r="I473" s="15">
        <f>SUM(H472:H472)</f>
        <v>450</v>
      </c>
      <c r="J473" s="28">
        <v>21</v>
      </c>
      <c r="K473" s="110">
        <f>I473*J473</f>
        <v>9450</v>
      </c>
    </row>
    <row r="474" spans="1:11" s="106" customFormat="1" ht="132">
      <c r="A474" s="147">
        <v>2</v>
      </c>
      <c r="B474" s="142" t="s">
        <v>126</v>
      </c>
      <c r="C474" s="43" t="s">
        <v>88</v>
      </c>
      <c r="D474" s="17"/>
      <c r="E474" s="17"/>
      <c r="F474" s="17"/>
      <c r="G474" s="17"/>
      <c r="H474" s="17"/>
      <c r="I474" s="17"/>
      <c r="J474" s="30"/>
      <c r="K474" s="95"/>
    </row>
    <row r="475" spans="1:11" s="106" customFormat="1" ht="12.75">
      <c r="A475" s="145"/>
      <c r="B475" s="143"/>
      <c r="C475" s="44"/>
      <c r="D475" s="12">
        <v>7</v>
      </c>
      <c r="E475" s="13">
        <v>2</v>
      </c>
      <c r="F475" s="13"/>
      <c r="G475" s="13"/>
      <c r="H475" s="13">
        <f>D475*E475</f>
        <v>14</v>
      </c>
      <c r="I475" s="13"/>
      <c r="J475" s="29"/>
      <c r="K475" s="34"/>
    </row>
    <row r="476" spans="1:11" s="106" customFormat="1" ht="12.75">
      <c r="A476" s="146"/>
      <c r="B476" s="144"/>
      <c r="C476" s="51"/>
      <c r="D476" s="14"/>
      <c r="E476" s="92"/>
      <c r="F476" s="92"/>
      <c r="G476" s="92"/>
      <c r="H476" s="93"/>
      <c r="I476" s="15">
        <f>SUM(H475:H475)</f>
        <v>14</v>
      </c>
      <c r="J476" s="28">
        <v>22</v>
      </c>
      <c r="K476" s="110">
        <f>I476*J476</f>
        <v>308</v>
      </c>
    </row>
    <row r="477" spans="1:11" ht="102">
      <c r="A477" s="147">
        <v>3</v>
      </c>
      <c r="B477" s="142" t="s">
        <v>126</v>
      </c>
      <c r="C477" s="43" t="s">
        <v>89</v>
      </c>
      <c r="D477" s="17"/>
      <c r="E477" s="17"/>
      <c r="F477" s="17"/>
      <c r="G477" s="17"/>
      <c r="H477" s="17"/>
      <c r="I477" s="17"/>
      <c r="J477" s="30"/>
      <c r="K477" s="95"/>
    </row>
    <row r="478" spans="1:11" ht="12.75">
      <c r="A478" s="145"/>
      <c r="B478" s="143"/>
      <c r="C478" s="44"/>
      <c r="D478" s="12">
        <v>7</v>
      </c>
      <c r="E478" s="13">
        <v>4</v>
      </c>
      <c r="F478" s="13"/>
      <c r="G478" s="13"/>
      <c r="H478" s="13">
        <f>D478*E478</f>
        <v>28</v>
      </c>
      <c r="I478" s="13"/>
      <c r="J478" s="29"/>
      <c r="K478" s="34"/>
    </row>
    <row r="479" spans="1:11" ht="12.75">
      <c r="A479" s="146"/>
      <c r="B479" s="144"/>
      <c r="C479" s="51"/>
      <c r="D479" s="14"/>
      <c r="E479" s="92"/>
      <c r="F479" s="92"/>
      <c r="G479" s="92"/>
      <c r="H479" s="93"/>
      <c r="I479" s="15">
        <f>SUM(H478:H478)</f>
        <v>28</v>
      </c>
      <c r="J479" s="28">
        <v>17</v>
      </c>
      <c r="K479" s="110">
        <f>I479*J479</f>
        <v>476</v>
      </c>
    </row>
    <row r="480" spans="1:11" ht="91.5">
      <c r="A480" s="147">
        <v>4</v>
      </c>
      <c r="B480" s="142" t="s">
        <v>126</v>
      </c>
      <c r="C480" s="43" t="s">
        <v>90</v>
      </c>
      <c r="D480" s="17"/>
      <c r="E480" s="17"/>
      <c r="F480" s="17"/>
      <c r="G480" s="17"/>
      <c r="H480" s="17"/>
      <c r="I480" s="17"/>
      <c r="J480" s="30"/>
      <c r="K480" s="95"/>
    </row>
    <row r="481" spans="1:11" ht="12.75">
      <c r="A481" s="145"/>
      <c r="B481" s="143"/>
      <c r="C481" s="44"/>
      <c r="D481" s="12">
        <v>1</v>
      </c>
      <c r="E481" s="13">
        <v>150</v>
      </c>
      <c r="F481" s="13"/>
      <c r="G481" s="13"/>
      <c r="H481" s="13">
        <f>D481*E481</f>
        <v>150</v>
      </c>
      <c r="I481" s="13"/>
      <c r="J481" s="29"/>
      <c r="K481" s="34"/>
    </row>
    <row r="482" spans="1:11" ht="12.75">
      <c r="A482" s="146"/>
      <c r="B482" s="144"/>
      <c r="C482" s="50"/>
      <c r="D482" s="14"/>
      <c r="E482" s="92"/>
      <c r="F482" s="92"/>
      <c r="G482" s="92"/>
      <c r="H482" s="93"/>
      <c r="I482" s="15">
        <f>SUM(H481:H481)</f>
        <v>150</v>
      </c>
      <c r="J482" s="28">
        <v>15</v>
      </c>
      <c r="K482" s="110">
        <f>I482*J482</f>
        <v>2250</v>
      </c>
    </row>
    <row r="483" spans="1:11" ht="162.75">
      <c r="A483" s="147">
        <v>5</v>
      </c>
      <c r="B483" s="148" t="s">
        <v>130</v>
      </c>
      <c r="C483" s="16" t="s">
        <v>91</v>
      </c>
      <c r="D483" s="17"/>
      <c r="E483" s="17"/>
      <c r="F483" s="17"/>
      <c r="G483" s="17"/>
      <c r="H483" s="17"/>
      <c r="I483" s="17"/>
      <c r="J483" s="30"/>
      <c r="K483" s="95"/>
    </row>
    <row r="484" spans="1:11" ht="12.75">
      <c r="A484" s="145"/>
      <c r="B484" s="149"/>
      <c r="C484" s="11"/>
      <c r="D484" s="12">
        <v>3</v>
      </c>
      <c r="E484" s="13"/>
      <c r="F484" s="13"/>
      <c r="G484" s="13"/>
      <c r="H484" s="13">
        <f>D484</f>
        <v>3</v>
      </c>
      <c r="I484" s="12"/>
      <c r="J484" s="29"/>
      <c r="K484" s="34"/>
    </row>
    <row r="485" spans="1:11" ht="12.75">
      <c r="A485" s="146"/>
      <c r="B485" s="150"/>
      <c r="C485" s="46"/>
      <c r="D485" s="14"/>
      <c r="E485" s="92"/>
      <c r="F485" s="92"/>
      <c r="G485" s="92"/>
      <c r="H485" s="93"/>
      <c r="I485" s="15">
        <f>SUM(H484:H484)</f>
        <v>3</v>
      </c>
      <c r="J485" s="28">
        <v>570</v>
      </c>
      <c r="K485" s="110">
        <f>I485*J485</f>
        <v>1710</v>
      </c>
    </row>
    <row r="486" spans="1:11" ht="51">
      <c r="A486" s="147">
        <v>6</v>
      </c>
      <c r="B486" s="148" t="s">
        <v>130</v>
      </c>
      <c r="C486" s="16" t="s">
        <v>225</v>
      </c>
      <c r="D486" s="17"/>
      <c r="E486" s="17"/>
      <c r="F486" s="17"/>
      <c r="G486" s="17"/>
      <c r="H486" s="17"/>
      <c r="I486" s="17"/>
      <c r="J486" s="30"/>
      <c r="K486" s="95"/>
    </row>
    <row r="487" spans="1:11" ht="12.75">
      <c r="A487" s="145"/>
      <c r="B487" s="149"/>
      <c r="C487" s="11"/>
      <c r="D487" s="12">
        <v>3</v>
      </c>
      <c r="E487" s="12"/>
      <c r="F487" s="12"/>
      <c r="G487" s="12"/>
      <c r="H487" s="12">
        <f>D487</f>
        <v>3</v>
      </c>
      <c r="I487" s="12"/>
      <c r="J487" s="29"/>
      <c r="K487" s="34"/>
    </row>
    <row r="488" spans="1:11" ht="12.75">
      <c r="A488" s="146"/>
      <c r="B488" s="150"/>
      <c r="C488" s="46"/>
      <c r="D488" s="14"/>
      <c r="E488" s="92"/>
      <c r="F488" s="92"/>
      <c r="G488" s="92"/>
      <c r="H488" s="93"/>
      <c r="I488" s="15">
        <f>SUM(H487:H487)</f>
        <v>3</v>
      </c>
      <c r="J488" s="28">
        <v>35</v>
      </c>
      <c r="K488" s="110">
        <f>I488*J488</f>
        <v>105</v>
      </c>
    </row>
    <row r="489" spans="1:11" ht="60.75">
      <c r="A489" s="147">
        <v>7</v>
      </c>
      <c r="B489" s="148" t="s">
        <v>126</v>
      </c>
      <c r="C489" s="16" t="s">
        <v>92</v>
      </c>
      <c r="D489" s="17"/>
      <c r="E489" s="17"/>
      <c r="F489" s="17"/>
      <c r="G489" s="17"/>
      <c r="H489" s="17"/>
      <c r="I489" s="17"/>
      <c r="J489" s="30"/>
      <c r="K489" s="95"/>
    </row>
    <row r="490" spans="1:11" ht="12.75">
      <c r="A490" s="145"/>
      <c r="B490" s="149"/>
      <c r="C490" s="11"/>
      <c r="D490" s="12">
        <v>1</v>
      </c>
      <c r="E490" s="13">
        <v>150</v>
      </c>
      <c r="F490" s="12"/>
      <c r="G490" s="12"/>
      <c r="H490" s="13">
        <f>D490*E490</f>
        <v>150</v>
      </c>
      <c r="I490" s="12"/>
      <c r="J490" s="29"/>
      <c r="K490" s="34"/>
    </row>
    <row r="491" spans="1:11" ht="12.75">
      <c r="A491" s="146"/>
      <c r="B491" s="150"/>
      <c r="C491" s="46"/>
      <c r="D491" s="14"/>
      <c r="E491" s="92"/>
      <c r="F491" s="92"/>
      <c r="G491" s="92"/>
      <c r="H491" s="93"/>
      <c r="I491" s="15">
        <f>SUM(H490:H490)</f>
        <v>150</v>
      </c>
      <c r="J491" s="28">
        <v>5</v>
      </c>
      <c r="K491" s="110">
        <f>I491*J491</f>
        <v>750</v>
      </c>
    </row>
    <row r="492" spans="1:11" ht="12.75">
      <c r="A492" s="18"/>
      <c r="B492" s="19"/>
      <c r="C492" s="47"/>
      <c r="D492" s="18"/>
      <c r="E492" s="60"/>
      <c r="F492" s="61"/>
      <c r="G492" s="61"/>
      <c r="H492" s="60"/>
      <c r="I492" s="31"/>
      <c r="J492" s="20"/>
      <c r="K492" s="21"/>
    </row>
    <row r="493" spans="1:11" ht="12.75">
      <c r="A493" s="55"/>
      <c r="B493" s="56"/>
      <c r="C493" s="48" t="s">
        <v>86</v>
      </c>
      <c r="D493" s="55"/>
      <c r="E493" s="100"/>
      <c r="F493" s="101"/>
      <c r="G493" s="101"/>
      <c r="H493" s="100"/>
      <c r="I493" s="57"/>
      <c r="J493" s="58"/>
      <c r="K493" s="59">
        <f>SUM(K471:K492)</f>
        <v>15049</v>
      </c>
    </row>
    <row r="494" spans="1:11" ht="12.75">
      <c r="A494" s="22"/>
      <c r="B494" s="23"/>
      <c r="C494" s="24"/>
      <c r="D494" s="22"/>
      <c r="E494" s="102"/>
      <c r="F494" s="103"/>
      <c r="G494" s="103"/>
      <c r="H494" s="102"/>
      <c r="I494" s="33"/>
      <c r="J494" s="25"/>
      <c r="K494" s="26"/>
    </row>
    <row r="495" spans="1:11" ht="12.75">
      <c r="A495" s="22"/>
      <c r="B495" s="23"/>
      <c r="C495" s="24"/>
      <c r="D495" s="22"/>
      <c r="E495" s="102"/>
      <c r="F495" s="103"/>
      <c r="G495" s="103"/>
      <c r="H495" s="102"/>
      <c r="I495" s="33"/>
      <c r="J495" s="25"/>
      <c r="K495" s="26"/>
    </row>
    <row r="496" spans="1:11" ht="12.75">
      <c r="A496" s="6">
        <v>10</v>
      </c>
      <c r="B496" s="7"/>
      <c r="C496" s="8" t="s">
        <v>93</v>
      </c>
      <c r="D496" s="9"/>
      <c r="E496" s="32"/>
      <c r="F496" s="9"/>
      <c r="G496" s="9"/>
      <c r="H496" s="32"/>
      <c r="I496" s="32"/>
      <c r="J496" s="9"/>
      <c r="K496" s="10"/>
    </row>
    <row r="497" spans="1:11" ht="91.5">
      <c r="A497" s="95">
        <v>1</v>
      </c>
      <c r="B497" s="97" t="s">
        <v>210</v>
      </c>
      <c r="C497" s="16" t="s">
        <v>94</v>
      </c>
      <c r="D497" s="17"/>
      <c r="E497" s="17"/>
      <c r="F497" s="17"/>
      <c r="G497" s="17"/>
      <c r="H497" s="17"/>
      <c r="I497" s="17"/>
      <c r="J497" s="30"/>
      <c r="K497" s="95"/>
    </row>
    <row r="498" spans="1:11" ht="12.75">
      <c r="A498" s="34"/>
      <c r="B498" s="53"/>
      <c r="C498" s="11"/>
      <c r="D498" s="12">
        <v>1</v>
      </c>
      <c r="E498" s="13"/>
      <c r="F498" s="13"/>
      <c r="G498" s="13"/>
      <c r="H498" s="13">
        <f>D498</f>
        <v>1</v>
      </c>
      <c r="I498" s="12"/>
      <c r="J498" s="29"/>
      <c r="K498" s="34"/>
    </row>
    <row r="499" spans="1:11" ht="12.75">
      <c r="A499" s="35"/>
      <c r="B499" s="54"/>
      <c r="C499" s="46"/>
      <c r="D499" s="14"/>
      <c r="E499" s="92"/>
      <c r="F499" s="92"/>
      <c r="G499" s="92"/>
      <c r="H499" s="93"/>
      <c r="I499" s="15">
        <f>SUM(H498:H498)</f>
        <v>1</v>
      </c>
      <c r="J499" s="28">
        <v>3000</v>
      </c>
      <c r="K499" s="110">
        <f>I499*J499</f>
        <v>3000</v>
      </c>
    </row>
    <row r="500" spans="1:11" s="106" customFormat="1" ht="12.75">
      <c r="A500" s="49"/>
      <c r="B500" s="49"/>
      <c r="C500" s="49"/>
      <c r="D500" s="49"/>
      <c r="E500" s="105"/>
      <c r="F500" s="49"/>
      <c r="G500" s="49"/>
      <c r="H500" s="105"/>
      <c r="I500" s="105"/>
      <c r="J500" s="49"/>
      <c r="K500" s="49"/>
    </row>
    <row r="501" spans="1:11" s="106" customFormat="1" ht="12.75">
      <c r="A501" s="55"/>
      <c r="B501" s="56"/>
      <c r="C501" s="48" t="s">
        <v>93</v>
      </c>
      <c r="D501" s="55"/>
      <c r="E501" s="100"/>
      <c r="F501" s="101"/>
      <c r="G501" s="101"/>
      <c r="H501" s="100"/>
      <c r="I501" s="57"/>
      <c r="J501" s="58"/>
      <c r="K501" s="59">
        <f>SUM(K498:K500)</f>
        <v>3000</v>
      </c>
    </row>
    <row r="502" spans="1:11" s="106" customFormat="1" ht="12.75">
      <c r="A502" s="49"/>
      <c r="B502" s="49"/>
      <c r="C502" s="49"/>
      <c r="D502" s="49"/>
      <c r="E502" s="105"/>
      <c r="F502" s="49"/>
      <c r="G502" s="49"/>
      <c r="H502" s="105"/>
      <c r="I502" s="105"/>
      <c r="J502" s="49"/>
      <c r="K502" s="49"/>
    </row>
    <row r="503" ht="12.75">
      <c r="C503" s="49"/>
    </row>
    <row r="504" spans="1:11" ht="12.75">
      <c r="A504" s="6">
        <v>11</v>
      </c>
      <c r="B504" s="7"/>
      <c r="C504" s="8" t="s">
        <v>96</v>
      </c>
      <c r="D504" s="9"/>
      <c r="E504" s="32"/>
      <c r="F504" s="9"/>
      <c r="G504" s="9"/>
      <c r="H504" s="32"/>
      <c r="I504" s="32"/>
      <c r="J504" s="9"/>
      <c r="K504" s="10"/>
    </row>
    <row r="505" spans="1:11" ht="91.5">
      <c r="A505" s="95">
        <v>1</v>
      </c>
      <c r="B505" s="97" t="s">
        <v>210</v>
      </c>
      <c r="C505" s="16" t="s">
        <v>95</v>
      </c>
      <c r="D505" s="17"/>
      <c r="E505" s="17"/>
      <c r="F505" s="17"/>
      <c r="G505" s="17"/>
      <c r="H505" s="17"/>
      <c r="I505" s="17"/>
      <c r="J505" s="30"/>
      <c r="K505" s="95"/>
    </row>
    <row r="506" spans="1:11" ht="12.75">
      <c r="A506" s="34"/>
      <c r="B506" s="53"/>
      <c r="C506" s="11"/>
      <c r="D506" s="12">
        <v>1</v>
      </c>
      <c r="E506" s="13"/>
      <c r="F506" s="13"/>
      <c r="G506" s="13"/>
      <c r="H506" s="13">
        <f>D506</f>
        <v>1</v>
      </c>
      <c r="I506" s="12"/>
      <c r="J506" s="29"/>
      <c r="K506" s="34"/>
    </row>
    <row r="507" spans="1:11" ht="12.75">
      <c r="A507" s="35"/>
      <c r="B507" s="54"/>
      <c r="C507" s="46"/>
      <c r="D507" s="14"/>
      <c r="E507" s="92"/>
      <c r="F507" s="92"/>
      <c r="G507" s="92"/>
      <c r="H507" s="93"/>
      <c r="I507" s="15">
        <f>SUM(H506:H506)</f>
        <v>1</v>
      </c>
      <c r="J507" s="28">
        <v>3000</v>
      </c>
      <c r="K507" s="110">
        <f>I507*J507</f>
        <v>3000</v>
      </c>
    </row>
    <row r="508" spans="1:11" s="106" customFormat="1" ht="12.75">
      <c r="A508" s="49"/>
      <c r="B508" s="49"/>
      <c r="C508" s="49"/>
      <c r="D508" s="49"/>
      <c r="E508" s="105"/>
      <c r="F508" s="49"/>
      <c r="G508" s="49"/>
      <c r="H508" s="105"/>
      <c r="I508" s="105"/>
      <c r="J508" s="49"/>
      <c r="K508" s="49"/>
    </row>
    <row r="509" spans="1:11" ht="12.75">
      <c r="A509" s="55"/>
      <c r="B509" s="56"/>
      <c r="C509" s="48" t="s">
        <v>96</v>
      </c>
      <c r="D509" s="55"/>
      <c r="E509" s="100"/>
      <c r="F509" s="101"/>
      <c r="G509" s="101"/>
      <c r="H509" s="100"/>
      <c r="I509" s="57"/>
      <c r="J509" s="58"/>
      <c r="K509" s="59">
        <f>SUM(K506:K508)</f>
        <v>3000</v>
      </c>
    </row>
    <row r="510" ht="12.75">
      <c r="C510" s="49"/>
    </row>
    <row r="511" ht="12.75">
      <c r="C511" s="49"/>
    </row>
    <row r="512" spans="1:11" ht="12.75">
      <c r="A512" s="6">
        <v>12</v>
      </c>
      <c r="B512" s="7"/>
      <c r="C512" s="8" t="s">
        <v>150</v>
      </c>
      <c r="D512" s="9"/>
      <c r="E512" s="32"/>
      <c r="F512" s="9"/>
      <c r="G512" s="9"/>
      <c r="H512" s="32"/>
      <c r="I512" s="32"/>
      <c r="J512" s="9"/>
      <c r="K512" s="10"/>
    </row>
    <row r="513" spans="1:11" s="106" customFormat="1" ht="60.75">
      <c r="A513" s="147">
        <v>1</v>
      </c>
      <c r="B513" s="142" t="s">
        <v>130</v>
      </c>
      <c r="C513" s="43" t="s">
        <v>9</v>
      </c>
      <c r="D513" s="17"/>
      <c r="E513" s="30"/>
      <c r="F513" s="17"/>
      <c r="G513" s="17"/>
      <c r="H513" s="30"/>
      <c r="I513" s="30"/>
      <c r="J513" s="17"/>
      <c r="K513" s="95"/>
    </row>
    <row r="514" spans="1:249" s="106" customFormat="1" ht="12.75">
      <c r="A514" s="145"/>
      <c r="B514" s="143"/>
      <c r="C514" s="44" t="s">
        <v>152</v>
      </c>
      <c r="D514" s="12">
        <v>7</v>
      </c>
      <c r="E514" s="29"/>
      <c r="F514" s="13"/>
      <c r="G514" s="13"/>
      <c r="H514" s="29">
        <f>D514</f>
        <v>7</v>
      </c>
      <c r="I514" s="29"/>
      <c r="J514" s="12"/>
      <c r="K514" s="34"/>
      <c r="L514" s="105"/>
      <c r="M514" s="105"/>
      <c r="N514" s="49"/>
      <c r="O514" s="49"/>
      <c r="P514" s="49"/>
      <c r="Q514" s="49"/>
      <c r="R514" s="49"/>
      <c r="S514" s="49"/>
      <c r="T514" s="105"/>
      <c r="U514" s="49"/>
      <c r="V514" s="49"/>
      <c r="W514" s="105"/>
      <c r="X514" s="105"/>
      <c r="Y514" s="49"/>
      <c r="Z514" s="49"/>
      <c r="AA514" s="49"/>
      <c r="AB514" s="49"/>
      <c r="AC514" s="49"/>
      <c r="AD514" s="49"/>
      <c r="AE514" s="105"/>
      <c r="AF514" s="49"/>
      <c r="AG514" s="49"/>
      <c r="AH514" s="105"/>
      <c r="AI514" s="105"/>
      <c r="AJ514" s="49"/>
      <c r="AK514" s="49"/>
      <c r="AL514" s="49"/>
      <c r="AM514" s="49"/>
      <c r="AN514" s="49"/>
      <c r="AO514" s="49"/>
      <c r="AP514" s="105"/>
      <c r="AQ514" s="49"/>
      <c r="AR514" s="49"/>
      <c r="AS514" s="105"/>
      <c r="AT514" s="105"/>
      <c r="AU514" s="49"/>
      <c r="AV514" s="49"/>
      <c r="AW514" s="49"/>
      <c r="AX514" s="49"/>
      <c r="AY514" s="49"/>
      <c r="AZ514" s="49"/>
      <c r="BA514" s="105"/>
      <c r="BB514" s="49"/>
      <c r="BC514" s="49"/>
      <c r="BD514" s="105"/>
      <c r="BE514" s="105"/>
      <c r="BF514" s="49"/>
      <c r="BG514" s="49"/>
      <c r="BH514" s="49"/>
      <c r="BI514" s="49"/>
      <c r="BJ514" s="49"/>
      <c r="BK514" s="49"/>
      <c r="BL514" s="105"/>
      <c r="BM514" s="49"/>
      <c r="BN514" s="49"/>
      <c r="BO514" s="105"/>
      <c r="BP514" s="105"/>
      <c r="BQ514" s="49"/>
      <c r="BR514" s="49"/>
      <c r="BS514" s="49"/>
      <c r="BT514" s="49"/>
      <c r="BU514" s="49"/>
      <c r="BV514" s="49"/>
      <c r="BW514" s="105"/>
      <c r="BX514" s="49"/>
      <c r="BY514" s="49"/>
      <c r="BZ514" s="105"/>
      <c r="CA514" s="105"/>
      <c r="CB514" s="49"/>
      <c r="CC514" s="49"/>
      <c r="CD514" s="49"/>
      <c r="CE514" s="49"/>
      <c r="CF514" s="49"/>
      <c r="CG514" s="49"/>
      <c r="CH514" s="105"/>
      <c r="CI514" s="49"/>
      <c r="CJ514" s="49"/>
      <c r="CK514" s="105"/>
      <c r="CL514" s="105"/>
      <c r="CM514" s="49"/>
      <c r="CN514" s="49"/>
      <c r="CO514" s="49"/>
      <c r="CP514" s="49"/>
      <c r="CQ514" s="49"/>
      <c r="CR514" s="49"/>
      <c r="CS514" s="105"/>
      <c r="CT514" s="49"/>
      <c r="CU514" s="49"/>
      <c r="CV514" s="105"/>
      <c r="CW514" s="105"/>
      <c r="CX514" s="49"/>
      <c r="CY514" s="49"/>
      <c r="CZ514" s="49"/>
      <c r="DA514" s="49"/>
      <c r="DB514" s="49"/>
      <c r="DC514" s="49"/>
      <c r="DD514" s="105"/>
      <c r="DE514" s="49"/>
      <c r="DF514" s="49"/>
      <c r="DG514" s="105"/>
      <c r="DH514" s="105"/>
      <c r="DI514" s="49"/>
      <c r="DJ514" s="49"/>
      <c r="DK514" s="49"/>
      <c r="DL514" s="49"/>
      <c r="DM514" s="49"/>
      <c r="DN514" s="49"/>
      <c r="DO514" s="105"/>
      <c r="DP514" s="49"/>
      <c r="DQ514" s="49"/>
      <c r="DR514" s="105"/>
      <c r="DS514" s="105"/>
      <c r="DT514" s="49"/>
      <c r="DU514" s="49"/>
      <c r="DV514" s="49"/>
      <c r="DW514" s="49"/>
      <c r="DX514" s="49"/>
      <c r="DY514" s="49"/>
      <c r="DZ514" s="105"/>
      <c r="EA514" s="49"/>
      <c r="EB514" s="49"/>
      <c r="EC514" s="105"/>
      <c r="ED514" s="105"/>
      <c r="EE514" s="49"/>
      <c r="EF514" s="49"/>
      <c r="EG514" s="49"/>
      <c r="EH514" s="49"/>
      <c r="EI514" s="49"/>
      <c r="EJ514" s="49"/>
      <c r="EK514" s="105"/>
      <c r="EL514" s="49"/>
      <c r="EM514" s="49"/>
      <c r="EN514" s="105"/>
      <c r="EO514" s="105"/>
      <c r="EP514" s="49"/>
      <c r="EQ514" s="49"/>
      <c r="ER514" s="49"/>
      <c r="ES514" s="49"/>
      <c r="ET514" s="49"/>
      <c r="EU514" s="49"/>
      <c r="EV514" s="105"/>
      <c r="EW514" s="49"/>
      <c r="EX514" s="49"/>
      <c r="EY514" s="105"/>
      <c r="EZ514" s="105"/>
      <c r="FA514" s="49"/>
      <c r="FB514" s="49"/>
      <c r="FC514" s="49"/>
      <c r="FD514" s="49"/>
      <c r="FE514" s="49"/>
      <c r="FF514" s="49"/>
      <c r="FG514" s="105"/>
      <c r="FH514" s="49"/>
      <c r="FI514" s="49"/>
      <c r="FJ514" s="105"/>
      <c r="FK514" s="105"/>
      <c r="FL514" s="49"/>
      <c r="FM514" s="49"/>
      <c r="FN514" s="49"/>
      <c r="FO514" s="49"/>
      <c r="FP514" s="49"/>
      <c r="FQ514" s="49"/>
      <c r="FR514" s="105"/>
      <c r="FS514" s="49"/>
      <c r="FT514" s="49"/>
      <c r="FU514" s="105"/>
      <c r="FV514" s="105"/>
      <c r="FW514" s="49"/>
      <c r="FX514" s="49"/>
      <c r="FY514" s="49"/>
      <c r="FZ514" s="49"/>
      <c r="GA514" s="49"/>
      <c r="GB514" s="49"/>
      <c r="GC514" s="105"/>
      <c r="GD514" s="49"/>
      <c r="GE514" s="49"/>
      <c r="GF514" s="105"/>
      <c r="GG514" s="105"/>
      <c r="GH514" s="49"/>
      <c r="GI514" s="49"/>
      <c r="GJ514" s="49"/>
      <c r="GK514" s="49"/>
      <c r="GL514" s="49"/>
      <c r="GM514" s="49"/>
      <c r="GN514" s="105"/>
      <c r="GO514" s="49"/>
      <c r="GP514" s="49"/>
      <c r="GQ514" s="105"/>
      <c r="GR514" s="105"/>
      <c r="GS514" s="49"/>
      <c r="GT514" s="49"/>
      <c r="GU514" s="49"/>
      <c r="GV514" s="49"/>
      <c r="GW514" s="49"/>
      <c r="GX514" s="49"/>
      <c r="GY514" s="105"/>
      <c r="GZ514" s="49"/>
      <c r="HA514" s="49"/>
      <c r="HB514" s="105"/>
      <c r="HC514" s="105"/>
      <c r="HD514" s="49"/>
      <c r="HE514" s="49"/>
      <c r="HF514" s="49"/>
      <c r="HG514" s="49"/>
      <c r="HH514" s="49"/>
      <c r="HI514" s="49"/>
      <c r="HJ514" s="105"/>
      <c r="HK514" s="49"/>
      <c r="HL514" s="49"/>
      <c r="HM514" s="105"/>
      <c r="HN514" s="105"/>
      <c r="HO514" s="49"/>
      <c r="HP514" s="49"/>
      <c r="HQ514" s="49"/>
      <c r="HR514" s="49"/>
      <c r="HS514" s="49"/>
      <c r="HT514" s="49"/>
      <c r="HU514" s="105"/>
      <c r="HV514" s="49"/>
      <c r="HW514" s="49"/>
      <c r="HX514" s="105"/>
      <c r="HY514" s="105"/>
      <c r="HZ514" s="49"/>
      <c r="IA514" s="49"/>
      <c r="IB514" s="49"/>
      <c r="IC514" s="49"/>
      <c r="ID514" s="49"/>
      <c r="IE514" s="49"/>
      <c r="IF514" s="105"/>
      <c r="IG514" s="49"/>
      <c r="IH514" s="49"/>
      <c r="II514" s="105"/>
      <c r="IJ514" s="105"/>
      <c r="IK514" s="49"/>
      <c r="IL514" s="49"/>
      <c r="IM514" s="49"/>
      <c r="IN514" s="49"/>
      <c r="IO514" s="49"/>
    </row>
    <row r="515" spans="1:249" s="106" customFormat="1" ht="12.75">
      <c r="A515" s="146"/>
      <c r="B515" s="144"/>
      <c r="C515" s="45"/>
      <c r="D515" s="14"/>
      <c r="E515" s="94"/>
      <c r="F515" s="92"/>
      <c r="G515" s="92"/>
      <c r="H515" s="94"/>
      <c r="I515" s="28">
        <f>SUM(H514:H514)</f>
        <v>7</v>
      </c>
      <c r="J515" s="15">
        <v>22</v>
      </c>
      <c r="K515" s="110">
        <f>I515*J515</f>
        <v>154</v>
      </c>
      <c r="L515" s="105"/>
      <c r="M515" s="105"/>
      <c r="N515" s="49"/>
      <c r="O515" s="49"/>
      <c r="P515" s="49"/>
      <c r="Q515" s="49"/>
      <c r="R515" s="49"/>
      <c r="S515" s="49"/>
      <c r="T515" s="105"/>
      <c r="U515" s="49"/>
      <c r="V515" s="49"/>
      <c r="W515" s="105"/>
      <c r="X515" s="105"/>
      <c r="Y515" s="49"/>
      <c r="Z515" s="49"/>
      <c r="AA515" s="49"/>
      <c r="AB515" s="49"/>
      <c r="AC515" s="49"/>
      <c r="AD515" s="49"/>
      <c r="AE515" s="105"/>
      <c r="AF515" s="49"/>
      <c r="AG515" s="49"/>
      <c r="AH515" s="105"/>
      <c r="AI515" s="105"/>
      <c r="AJ515" s="49"/>
      <c r="AK515" s="49"/>
      <c r="AL515" s="49"/>
      <c r="AM515" s="49"/>
      <c r="AN515" s="49"/>
      <c r="AO515" s="49"/>
      <c r="AP515" s="105"/>
      <c r="AQ515" s="49"/>
      <c r="AR515" s="49"/>
      <c r="AS515" s="105"/>
      <c r="AT515" s="105"/>
      <c r="AU515" s="49"/>
      <c r="AV515" s="49"/>
      <c r="AW515" s="49"/>
      <c r="AX515" s="49"/>
      <c r="AY515" s="49"/>
      <c r="AZ515" s="49"/>
      <c r="BA515" s="105"/>
      <c r="BB515" s="49"/>
      <c r="BC515" s="49"/>
      <c r="BD515" s="105"/>
      <c r="BE515" s="105"/>
      <c r="BF515" s="49"/>
      <c r="BG515" s="49"/>
      <c r="BH515" s="49"/>
      <c r="BI515" s="49"/>
      <c r="BJ515" s="49"/>
      <c r="BK515" s="49"/>
      <c r="BL515" s="105"/>
      <c r="BM515" s="49"/>
      <c r="BN515" s="49"/>
      <c r="BO515" s="105"/>
      <c r="BP515" s="105"/>
      <c r="BQ515" s="49"/>
      <c r="BR515" s="49"/>
      <c r="BS515" s="49"/>
      <c r="BT515" s="49"/>
      <c r="BU515" s="49"/>
      <c r="BV515" s="49"/>
      <c r="BW515" s="105"/>
      <c r="BX515" s="49"/>
      <c r="BY515" s="49"/>
      <c r="BZ515" s="105"/>
      <c r="CA515" s="105"/>
      <c r="CB515" s="49"/>
      <c r="CC515" s="49"/>
      <c r="CD515" s="49"/>
      <c r="CE515" s="49"/>
      <c r="CF515" s="49"/>
      <c r="CG515" s="49"/>
      <c r="CH515" s="105"/>
      <c r="CI515" s="49"/>
      <c r="CJ515" s="49"/>
      <c r="CK515" s="105"/>
      <c r="CL515" s="105"/>
      <c r="CM515" s="49"/>
      <c r="CN515" s="49"/>
      <c r="CO515" s="49"/>
      <c r="CP515" s="49"/>
      <c r="CQ515" s="49"/>
      <c r="CR515" s="49"/>
      <c r="CS515" s="105"/>
      <c r="CT515" s="49"/>
      <c r="CU515" s="49"/>
      <c r="CV515" s="105"/>
      <c r="CW515" s="105"/>
      <c r="CX515" s="49"/>
      <c r="CY515" s="49"/>
      <c r="CZ515" s="49"/>
      <c r="DA515" s="49"/>
      <c r="DB515" s="49"/>
      <c r="DC515" s="49"/>
      <c r="DD515" s="105"/>
      <c r="DE515" s="49"/>
      <c r="DF515" s="49"/>
      <c r="DG515" s="105"/>
      <c r="DH515" s="105"/>
      <c r="DI515" s="49"/>
      <c r="DJ515" s="49"/>
      <c r="DK515" s="49"/>
      <c r="DL515" s="49"/>
      <c r="DM515" s="49"/>
      <c r="DN515" s="49"/>
      <c r="DO515" s="105"/>
      <c r="DP515" s="49"/>
      <c r="DQ515" s="49"/>
      <c r="DR515" s="105"/>
      <c r="DS515" s="105"/>
      <c r="DT515" s="49"/>
      <c r="DU515" s="49"/>
      <c r="DV515" s="49"/>
      <c r="DW515" s="49"/>
      <c r="DX515" s="49"/>
      <c r="DY515" s="49"/>
      <c r="DZ515" s="105"/>
      <c r="EA515" s="49"/>
      <c r="EB515" s="49"/>
      <c r="EC515" s="105"/>
      <c r="ED515" s="105"/>
      <c r="EE515" s="49"/>
      <c r="EF515" s="49"/>
      <c r="EG515" s="49"/>
      <c r="EH515" s="49"/>
      <c r="EI515" s="49"/>
      <c r="EJ515" s="49"/>
      <c r="EK515" s="105"/>
      <c r="EL515" s="49"/>
      <c r="EM515" s="49"/>
      <c r="EN515" s="105"/>
      <c r="EO515" s="105"/>
      <c r="EP515" s="49"/>
      <c r="EQ515" s="49"/>
      <c r="ER515" s="49"/>
      <c r="ES515" s="49"/>
      <c r="ET515" s="49"/>
      <c r="EU515" s="49"/>
      <c r="EV515" s="105"/>
      <c r="EW515" s="49"/>
      <c r="EX515" s="49"/>
      <c r="EY515" s="105"/>
      <c r="EZ515" s="105"/>
      <c r="FA515" s="49"/>
      <c r="FB515" s="49"/>
      <c r="FC515" s="49"/>
      <c r="FD515" s="49"/>
      <c r="FE515" s="49"/>
      <c r="FF515" s="49"/>
      <c r="FG515" s="105"/>
      <c r="FH515" s="49"/>
      <c r="FI515" s="49"/>
      <c r="FJ515" s="105"/>
      <c r="FK515" s="105"/>
      <c r="FL515" s="49"/>
      <c r="FM515" s="49"/>
      <c r="FN515" s="49"/>
      <c r="FO515" s="49"/>
      <c r="FP515" s="49"/>
      <c r="FQ515" s="49"/>
      <c r="FR515" s="105"/>
      <c r="FS515" s="49"/>
      <c r="FT515" s="49"/>
      <c r="FU515" s="105"/>
      <c r="FV515" s="105"/>
      <c r="FW515" s="49"/>
      <c r="FX515" s="49"/>
      <c r="FY515" s="49"/>
      <c r="FZ515" s="49"/>
      <c r="GA515" s="49"/>
      <c r="GB515" s="49"/>
      <c r="GC515" s="105"/>
      <c r="GD515" s="49"/>
      <c r="GE515" s="49"/>
      <c r="GF515" s="105"/>
      <c r="GG515" s="105"/>
      <c r="GH515" s="49"/>
      <c r="GI515" s="49"/>
      <c r="GJ515" s="49"/>
      <c r="GK515" s="49"/>
      <c r="GL515" s="49"/>
      <c r="GM515" s="49"/>
      <c r="GN515" s="105"/>
      <c r="GO515" s="49"/>
      <c r="GP515" s="49"/>
      <c r="GQ515" s="105"/>
      <c r="GR515" s="105"/>
      <c r="GS515" s="49"/>
      <c r="GT515" s="49"/>
      <c r="GU515" s="49"/>
      <c r="GV515" s="49"/>
      <c r="GW515" s="49"/>
      <c r="GX515" s="49"/>
      <c r="GY515" s="105"/>
      <c r="GZ515" s="49"/>
      <c r="HA515" s="49"/>
      <c r="HB515" s="105"/>
      <c r="HC515" s="105"/>
      <c r="HD515" s="49"/>
      <c r="HE515" s="49"/>
      <c r="HF515" s="49"/>
      <c r="HG515" s="49"/>
      <c r="HH515" s="49"/>
      <c r="HI515" s="49"/>
      <c r="HJ515" s="105"/>
      <c r="HK515" s="49"/>
      <c r="HL515" s="49"/>
      <c r="HM515" s="105"/>
      <c r="HN515" s="105"/>
      <c r="HO515" s="49"/>
      <c r="HP515" s="49"/>
      <c r="HQ515" s="49"/>
      <c r="HR515" s="49"/>
      <c r="HS515" s="49"/>
      <c r="HT515" s="49"/>
      <c r="HU515" s="105"/>
      <c r="HV515" s="49"/>
      <c r="HW515" s="49"/>
      <c r="HX515" s="105"/>
      <c r="HY515" s="105"/>
      <c r="HZ515" s="49"/>
      <c r="IA515" s="49"/>
      <c r="IB515" s="49"/>
      <c r="IC515" s="49"/>
      <c r="ID515" s="49"/>
      <c r="IE515" s="49"/>
      <c r="IF515" s="105"/>
      <c r="IG515" s="49"/>
      <c r="IH515" s="49"/>
      <c r="II515" s="105"/>
      <c r="IJ515" s="105"/>
      <c r="IK515" s="49"/>
      <c r="IL515" s="49"/>
      <c r="IM515" s="49"/>
      <c r="IN515" s="49"/>
      <c r="IO515" s="49"/>
    </row>
    <row r="516" spans="1:11" s="106" customFormat="1" ht="60.75">
      <c r="A516" s="147">
        <v>2</v>
      </c>
      <c r="B516" s="142" t="s">
        <v>130</v>
      </c>
      <c r="C516" s="43" t="s">
        <v>13</v>
      </c>
      <c r="D516" s="17"/>
      <c r="E516" s="30"/>
      <c r="F516" s="17"/>
      <c r="G516" s="17"/>
      <c r="H516" s="30"/>
      <c r="I516" s="30"/>
      <c r="J516" s="17"/>
      <c r="K516" s="95"/>
    </row>
    <row r="517" spans="1:249" s="106" customFormat="1" ht="12.75">
      <c r="A517" s="145"/>
      <c r="B517" s="143"/>
      <c r="C517" s="44" t="s">
        <v>152</v>
      </c>
      <c r="D517" s="12">
        <v>6</v>
      </c>
      <c r="E517" s="29"/>
      <c r="F517" s="13"/>
      <c r="G517" s="13"/>
      <c r="H517" s="29">
        <f>D517</f>
        <v>6</v>
      </c>
      <c r="I517" s="29"/>
      <c r="J517" s="12"/>
      <c r="K517" s="34"/>
      <c r="L517" s="105"/>
      <c r="M517" s="105"/>
      <c r="N517" s="49"/>
      <c r="O517" s="49"/>
      <c r="P517" s="49"/>
      <c r="Q517" s="49"/>
      <c r="R517" s="49"/>
      <c r="S517" s="49"/>
      <c r="T517" s="105"/>
      <c r="U517" s="49"/>
      <c r="V517" s="49"/>
      <c r="W517" s="105"/>
      <c r="X517" s="105"/>
      <c r="Y517" s="49"/>
      <c r="Z517" s="49"/>
      <c r="AA517" s="49"/>
      <c r="AB517" s="49"/>
      <c r="AC517" s="49"/>
      <c r="AD517" s="49"/>
      <c r="AE517" s="105"/>
      <c r="AF517" s="49"/>
      <c r="AG517" s="49"/>
      <c r="AH517" s="105"/>
      <c r="AI517" s="105"/>
      <c r="AJ517" s="49"/>
      <c r="AK517" s="49"/>
      <c r="AL517" s="49"/>
      <c r="AM517" s="49"/>
      <c r="AN517" s="49"/>
      <c r="AO517" s="49"/>
      <c r="AP517" s="105"/>
      <c r="AQ517" s="49"/>
      <c r="AR517" s="49"/>
      <c r="AS517" s="105"/>
      <c r="AT517" s="105"/>
      <c r="AU517" s="49"/>
      <c r="AV517" s="49"/>
      <c r="AW517" s="49"/>
      <c r="AX517" s="49"/>
      <c r="AY517" s="49"/>
      <c r="AZ517" s="49"/>
      <c r="BA517" s="105"/>
      <c r="BB517" s="49"/>
      <c r="BC517" s="49"/>
      <c r="BD517" s="105"/>
      <c r="BE517" s="105"/>
      <c r="BF517" s="49"/>
      <c r="BG517" s="49"/>
      <c r="BH517" s="49"/>
      <c r="BI517" s="49"/>
      <c r="BJ517" s="49"/>
      <c r="BK517" s="49"/>
      <c r="BL517" s="105"/>
      <c r="BM517" s="49"/>
      <c r="BN517" s="49"/>
      <c r="BO517" s="105"/>
      <c r="BP517" s="105"/>
      <c r="BQ517" s="49"/>
      <c r="BR517" s="49"/>
      <c r="BS517" s="49"/>
      <c r="BT517" s="49"/>
      <c r="BU517" s="49"/>
      <c r="BV517" s="49"/>
      <c r="BW517" s="105"/>
      <c r="BX517" s="49"/>
      <c r="BY517" s="49"/>
      <c r="BZ517" s="105"/>
      <c r="CA517" s="105"/>
      <c r="CB517" s="49"/>
      <c r="CC517" s="49"/>
      <c r="CD517" s="49"/>
      <c r="CE517" s="49"/>
      <c r="CF517" s="49"/>
      <c r="CG517" s="49"/>
      <c r="CH517" s="105"/>
      <c r="CI517" s="49"/>
      <c r="CJ517" s="49"/>
      <c r="CK517" s="105"/>
      <c r="CL517" s="105"/>
      <c r="CM517" s="49"/>
      <c r="CN517" s="49"/>
      <c r="CO517" s="49"/>
      <c r="CP517" s="49"/>
      <c r="CQ517" s="49"/>
      <c r="CR517" s="49"/>
      <c r="CS517" s="105"/>
      <c r="CT517" s="49"/>
      <c r="CU517" s="49"/>
      <c r="CV517" s="105"/>
      <c r="CW517" s="105"/>
      <c r="CX517" s="49"/>
      <c r="CY517" s="49"/>
      <c r="CZ517" s="49"/>
      <c r="DA517" s="49"/>
      <c r="DB517" s="49"/>
      <c r="DC517" s="49"/>
      <c r="DD517" s="105"/>
      <c r="DE517" s="49"/>
      <c r="DF517" s="49"/>
      <c r="DG517" s="105"/>
      <c r="DH517" s="105"/>
      <c r="DI517" s="49"/>
      <c r="DJ517" s="49"/>
      <c r="DK517" s="49"/>
      <c r="DL517" s="49"/>
      <c r="DM517" s="49"/>
      <c r="DN517" s="49"/>
      <c r="DO517" s="105"/>
      <c r="DP517" s="49"/>
      <c r="DQ517" s="49"/>
      <c r="DR517" s="105"/>
      <c r="DS517" s="105"/>
      <c r="DT517" s="49"/>
      <c r="DU517" s="49"/>
      <c r="DV517" s="49"/>
      <c r="DW517" s="49"/>
      <c r="DX517" s="49"/>
      <c r="DY517" s="49"/>
      <c r="DZ517" s="105"/>
      <c r="EA517" s="49"/>
      <c r="EB517" s="49"/>
      <c r="EC517" s="105"/>
      <c r="ED517" s="105"/>
      <c r="EE517" s="49"/>
      <c r="EF517" s="49"/>
      <c r="EG517" s="49"/>
      <c r="EH517" s="49"/>
      <c r="EI517" s="49"/>
      <c r="EJ517" s="49"/>
      <c r="EK517" s="105"/>
      <c r="EL517" s="49"/>
      <c r="EM517" s="49"/>
      <c r="EN517" s="105"/>
      <c r="EO517" s="105"/>
      <c r="EP517" s="49"/>
      <c r="EQ517" s="49"/>
      <c r="ER517" s="49"/>
      <c r="ES517" s="49"/>
      <c r="ET517" s="49"/>
      <c r="EU517" s="49"/>
      <c r="EV517" s="105"/>
      <c r="EW517" s="49"/>
      <c r="EX517" s="49"/>
      <c r="EY517" s="105"/>
      <c r="EZ517" s="105"/>
      <c r="FA517" s="49"/>
      <c r="FB517" s="49"/>
      <c r="FC517" s="49"/>
      <c r="FD517" s="49"/>
      <c r="FE517" s="49"/>
      <c r="FF517" s="49"/>
      <c r="FG517" s="105"/>
      <c r="FH517" s="49"/>
      <c r="FI517" s="49"/>
      <c r="FJ517" s="105"/>
      <c r="FK517" s="105"/>
      <c r="FL517" s="49"/>
      <c r="FM517" s="49"/>
      <c r="FN517" s="49"/>
      <c r="FO517" s="49"/>
      <c r="FP517" s="49"/>
      <c r="FQ517" s="49"/>
      <c r="FR517" s="105"/>
      <c r="FS517" s="49"/>
      <c r="FT517" s="49"/>
      <c r="FU517" s="105"/>
      <c r="FV517" s="105"/>
      <c r="FW517" s="49"/>
      <c r="FX517" s="49"/>
      <c r="FY517" s="49"/>
      <c r="FZ517" s="49"/>
      <c r="GA517" s="49"/>
      <c r="GB517" s="49"/>
      <c r="GC517" s="105"/>
      <c r="GD517" s="49"/>
      <c r="GE517" s="49"/>
      <c r="GF517" s="105"/>
      <c r="GG517" s="105"/>
      <c r="GH517" s="49"/>
      <c r="GI517" s="49"/>
      <c r="GJ517" s="49"/>
      <c r="GK517" s="49"/>
      <c r="GL517" s="49"/>
      <c r="GM517" s="49"/>
      <c r="GN517" s="105"/>
      <c r="GO517" s="49"/>
      <c r="GP517" s="49"/>
      <c r="GQ517" s="105"/>
      <c r="GR517" s="105"/>
      <c r="GS517" s="49"/>
      <c r="GT517" s="49"/>
      <c r="GU517" s="49"/>
      <c r="GV517" s="49"/>
      <c r="GW517" s="49"/>
      <c r="GX517" s="49"/>
      <c r="GY517" s="105"/>
      <c r="GZ517" s="49"/>
      <c r="HA517" s="49"/>
      <c r="HB517" s="105"/>
      <c r="HC517" s="105"/>
      <c r="HD517" s="49"/>
      <c r="HE517" s="49"/>
      <c r="HF517" s="49"/>
      <c r="HG517" s="49"/>
      <c r="HH517" s="49"/>
      <c r="HI517" s="49"/>
      <c r="HJ517" s="105"/>
      <c r="HK517" s="49"/>
      <c r="HL517" s="49"/>
      <c r="HM517" s="105"/>
      <c r="HN517" s="105"/>
      <c r="HO517" s="49"/>
      <c r="HP517" s="49"/>
      <c r="HQ517" s="49"/>
      <c r="HR517" s="49"/>
      <c r="HS517" s="49"/>
      <c r="HT517" s="49"/>
      <c r="HU517" s="105"/>
      <c r="HV517" s="49"/>
      <c r="HW517" s="49"/>
      <c r="HX517" s="105"/>
      <c r="HY517" s="105"/>
      <c r="HZ517" s="49"/>
      <c r="IA517" s="49"/>
      <c r="IB517" s="49"/>
      <c r="IC517" s="49"/>
      <c r="ID517" s="49"/>
      <c r="IE517" s="49"/>
      <c r="IF517" s="105"/>
      <c r="IG517" s="49"/>
      <c r="IH517" s="49"/>
      <c r="II517" s="105"/>
      <c r="IJ517" s="105"/>
      <c r="IK517" s="49"/>
      <c r="IL517" s="49"/>
      <c r="IM517" s="49"/>
      <c r="IN517" s="49"/>
      <c r="IO517" s="49"/>
    </row>
    <row r="518" spans="1:249" s="106" customFormat="1" ht="12.75">
      <c r="A518" s="146"/>
      <c r="B518" s="144"/>
      <c r="C518" s="45"/>
      <c r="D518" s="14"/>
      <c r="E518" s="94"/>
      <c r="F518" s="92"/>
      <c r="G518" s="92"/>
      <c r="H518" s="94"/>
      <c r="I518" s="28">
        <f>SUM(H517:H517)</f>
        <v>6</v>
      </c>
      <c r="J518" s="15">
        <v>34</v>
      </c>
      <c r="K518" s="110">
        <f>I518*J518</f>
        <v>204</v>
      </c>
      <c r="L518" s="105"/>
      <c r="M518" s="105"/>
      <c r="N518" s="49"/>
      <c r="O518" s="49"/>
      <c r="P518" s="49"/>
      <c r="Q518" s="49"/>
      <c r="R518" s="49"/>
      <c r="S518" s="49"/>
      <c r="T518" s="105"/>
      <c r="U518" s="49"/>
      <c r="V518" s="49"/>
      <c r="W518" s="105"/>
      <c r="X518" s="105"/>
      <c r="Y518" s="49"/>
      <c r="Z518" s="49"/>
      <c r="AA518" s="49"/>
      <c r="AB518" s="49"/>
      <c r="AC518" s="49"/>
      <c r="AD518" s="49"/>
      <c r="AE518" s="105"/>
      <c r="AF518" s="49"/>
      <c r="AG518" s="49"/>
      <c r="AH518" s="105"/>
      <c r="AI518" s="105"/>
      <c r="AJ518" s="49"/>
      <c r="AK518" s="49"/>
      <c r="AL518" s="49"/>
      <c r="AM518" s="49"/>
      <c r="AN518" s="49"/>
      <c r="AO518" s="49"/>
      <c r="AP518" s="105"/>
      <c r="AQ518" s="49"/>
      <c r="AR518" s="49"/>
      <c r="AS518" s="105"/>
      <c r="AT518" s="105"/>
      <c r="AU518" s="49"/>
      <c r="AV518" s="49"/>
      <c r="AW518" s="49"/>
      <c r="AX518" s="49"/>
      <c r="AY518" s="49"/>
      <c r="AZ518" s="49"/>
      <c r="BA518" s="105"/>
      <c r="BB518" s="49"/>
      <c r="BC518" s="49"/>
      <c r="BD518" s="105"/>
      <c r="BE518" s="105"/>
      <c r="BF518" s="49"/>
      <c r="BG518" s="49"/>
      <c r="BH518" s="49"/>
      <c r="BI518" s="49"/>
      <c r="BJ518" s="49"/>
      <c r="BK518" s="49"/>
      <c r="BL518" s="105"/>
      <c r="BM518" s="49"/>
      <c r="BN518" s="49"/>
      <c r="BO518" s="105"/>
      <c r="BP518" s="105"/>
      <c r="BQ518" s="49"/>
      <c r="BR518" s="49"/>
      <c r="BS518" s="49"/>
      <c r="BT518" s="49"/>
      <c r="BU518" s="49"/>
      <c r="BV518" s="49"/>
      <c r="BW518" s="105"/>
      <c r="BX518" s="49"/>
      <c r="BY518" s="49"/>
      <c r="BZ518" s="105"/>
      <c r="CA518" s="105"/>
      <c r="CB518" s="49"/>
      <c r="CC518" s="49"/>
      <c r="CD518" s="49"/>
      <c r="CE518" s="49"/>
      <c r="CF518" s="49"/>
      <c r="CG518" s="49"/>
      <c r="CH518" s="105"/>
      <c r="CI518" s="49"/>
      <c r="CJ518" s="49"/>
      <c r="CK518" s="105"/>
      <c r="CL518" s="105"/>
      <c r="CM518" s="49"/>
      <c r="CN518" s="49"/>
      <c r="CO518" s="49"/>
      <c r="CP518" s="49"/>
      <c r="CQ518" s="49"/>
      <c r="CR518" s="49"/>
      <c r="CS518" s="105"/>
      <c r="CT518" s="49"/>
      <c r="CU518" s="49"/>
      <c r="CV518" s="105"/>
      <c r="CW518" s="105"/>
      <c r="CX518" s="49"/>
      <c r="CY518" s="49"/>
      <c r="CZ518" s="49"/>
      <c r="DA518" s="49"/>
      <c r="DB518" s="49"/>
      <c r="DC518" s="49"/>
      <c r="DD518" s="105"/>
      <c r="DE518" s="49"/>
      <c r="DF518" s="49"/>
      <c r="DG518" s="105"/>
      <c r="DH518" s="105"/>
      <c r="DI518" s="49"/>
      <c r="DJ518" s="49"/>
      <c r="DK518" s="49"/>
      <c r="DL518" s="49"/>
      <c r="DM518" s="49"/>
      <c r="DN518" s="49"/>
      <c r="DO518" s="105"/>
      <c r="DP518" s="49"/>
      <c r="DQ518" s="49"/>
      <c r="DR518" s="105"/>
      <c r="DS518" s="105"/>
      <c r="DT518" s="49"/>
      <c r="DU518" s="49"/>
      <c r="DV518" s="49"/>
      <c r="DW518" s="49"/>
      <c r="DX518" s="49"/>
      <c r="DY518" s="49"/>
      <c r="DZ518" s="105"/>
      <c r="EA518" s="49"/>
      <c r="EB518" s="49"/>
      <c r="EC518" s="105"/>
      <c r="ED518" s="105"/>
      <c r="EE518" s="49"/>
      <c r="EF518" s="49"/>
      <c r="EG518" s="49"/>
      <c r="EH518" s="49"/>
      <c r="EI518" s="49"/>
      <c r="EJ518" s="49"/>
      <c r="EK518" s="105"/>
      <c r="EL518" s="49"/>
      <c r="EM518" s="49"/>
      <c r="EN518" s="105"/>
      <c r="EO518" s="105"/>
      <c r="EP518" s="49"/>
      <c r="EQ518" s="49"/>
      <c r="ER518" s="49"/>
      <c r="ES518" s="49"/>
      <c r="ET518" s="49"/>
      <c r="EU518" s="49"/>
      <c r="EV518" s="105"/>
      <c r="EW518" s="49"/>
      <c r="EX518" s="49"/>
      <c r="EY518" s="105"/>
      <c r="EZ518" s="105"/>
      <c r="FA518" s="49"/>
      <c r="FB518" s="49"/>
      <c r="FC518" s="49"/>
      <c r="FD518" s="49"/>
      <c r="FE518" s="49"/>
      <c r="FF518" s="49"/>
      <c r="FG518" s="105"/>
      <c r="FH518" s="49"/>
      <c r="FI518" s="49"/>
      <c r="FJ518" s="105"/>
      <c r="FK518" s="105"/>
      <c r="FL518" s="49"/>
      <c r="FM518" s="49"/>
      <c r="FN518" s="49"/>
      <c r="FO518" s="49"/>
      <c r="FP518" s="49"/>
      <c r="FQ518" s="49"/>
      <c r="FR518" s="105"/>
      <c r="FS518" s="49"/>
      <c r="FT518" s="49"/>
      <c r="FU518" s="105"/>
      <c r="FV518" s="105"/>
      <c r="FW518" s="49"/>
      <c r="FX518" s="49"/>
      <c r="FY518" s="49"/>
      <c r="FZ518" s="49"/>
      <c r="GA518" s="49"/>
      <c r="GB518" s="49"/>
      <c r="GC518" s="105"/>
      <c r="GD518" s="49"/>
      <c r="GE518" s="49"/>
      <c r="GF518" s="105"/>
      <c r="GG518" s="105"/>
      <c r="GH518" s="49"/>
      <c r="GI518" s="49"/>
      <c r="GJ518" s="49"/>
      <c r="GK518" s="49"/>
      <c r="GL518" s="49"/>
      <c r="GM518" s="49"/>
      <c r="GN518" s="105"/>
      <c r="GO518" s="49"/>
      <c r="GP518" s="49"/>
      <c r="GQ518" s="105"/>
      <c r="GR518" s="105"/>
      <c r="GS518" s="49"/>
      <c r="GT518" s="49"/>
      <c r="GU518" s="49"/>
      <c r="GV518" s="49"/>
      <c r="GW518" s="49"/>
      <c r="GX518" s="49"/>
      <c r="GY518" s="105"/>
      <c r="GZ518" s="49"/>
      <c r="HA518" s="49"/>
      <c r="HB518" s="105"/>
      <c r="HC518" s="105"/>
      <c r="HD518" s="49"/>
      <c r="HE518" s="49"/>
      <c r="HF518" s="49"/>
      <c r="HG518" s="49"/>
      <c r="HH518" s="49"/>
      <c r="HI518" s="49"/>
      <c r="HJ518" s="105"/>
      <c r="HK518" s="49"/>
      <c r="HL518" s="49"/>
      <c r="HM518" s="105"/>
      <c r="HN518" s="105"/>
      <c r="HO518" s="49"/>
      <c r="HP518" s="49"/>
      <c r="HQ518" s="49"/>
      <c r="HR518" s="49"/>
      <c r="HS518" s="49"/>
      <c r="HT518" s="49"/>
      <c r="HU518" s="105"/>
      <c r="HV518" s="49"/>
      <c r="HW518" s="49"/>
      <c r="HX518" s="105"/>
      <c r="HY518" s="105"/>
      <c r="HZ518" s="49"/>
      <c r="IA518" s="49"/>
      <c r="IB518" s="49"/>
      <c r="IC518" s="49"/>
      <c r="ID518" s="49"/>
      <c r="IE518" s="49"/>
      <c r="IF518" s="105"/>
      <c r="IG518" s="49"/>
      <c r="IH518" s="49"/>
      <c r="II518" s="105"/>
      <c r="IJ518" s="105"/>
      <c r="IK518" s="49"/>
      <c r="IL518" s="49"/>
      <c r="IM518" s="49"/>
      <c r="IN518" s="49"/>
      <c r="IO518" s="49"/>
    </row>
    <row r="519" spans="1:11" ht="71.25">
      <c r="A519" s="147">
        <v>3</v>
      </c>
      <c r="B519" s="142" t="s">
        <v>126</v>
      </c>
      <c r="C519" s="43" t="s">
        <v>102</v>
      </c>
      <c r="D519" s="17"/>
      <c r="E519" s="30"/>
      <c r="F519" s="17"/>
      <c r="G519" s="17"/>
      <c r="H519" s="30"/>
      <c r="I519" s="30"/>
      <c r="J519" s="17"/>
      <c r="K519" s="95"/>
    </row>
    <row r="520" spans="1:11" ht="12.75">
      <c r="A520" s="145"/>
      <c r="B520" s="143"/>
      <c r="C520" s="44" t="s">
        <v>6</v>
      </c>
      <c r="D520" s="12">
        <v>1</v>
      </c>
      <c r="E520" s="29">
        <v>12.5</v>
      </c>
      <c r="F520" s="12"/>
      <c r="G520" s="12"/>
      <c r="H520" s="29">
        <f>D520*E520</f>
        <v>12.5</v>
      </c>
      <c r="I520" s="29"/>
      <c r="J520" s="12"/>
      <c r="K520" s="34"/>
    </row>
    <row r="521" spans="1:11" ht="12.75">
      <c r="A521" s="145"/>
      <c r="B521" s="143"/>
      <c r="C521" s="44" t="s">
        <v>7</v>
      </c>
      <c r="D521" s="12">
        <v>1</v>
      </c>
      <c r="E521" s="29">
        <v>67</v>
      </c>
      <c r="F521" s="12"/>
      <c r="G521" s="12"/>
      <c r="H521" s="29">
        <f>D521*E521</f>
        <v>67</v>
      </c>
      <c r="I521" s="29"/>
      <c r="J521" s="12"/>
      <c r="K521" s="34"/>
    </row>
    <row r="522" spans="1:11" ht="12.75">
      <c r="A522" s="145"/>
      <c r="B522" s="143"/>
      <c r="C522" s="44" t="s">
        <v>8</v>
      </c>
      <c r="D522" s="12">
        <v>2</v>
      </c>
      <c r="E522" s="29">
        <v>30</v>
      </c>
      <c r="F522" s="13"/>
      <c r="G522" s="13"/>
      <c r="H522" s="29">
        <f>D522*E522</f>
        <v>60</v>
      </c>
      <c r="I522" s="29"/>
      <c r="J522" s="12"/>
      <c r="K522" s="34"/>
    </row>
    <row r="523" spans="1:11" ht="12.75">
      <c r="A523" s="146"/>
      <c r="B523" s="144"/>
      <c r="C523" s="45"/>
      <c r="D523" s="14"/>
      <c r="E523" s="94"/>
      <c r="F523" s="92"/>
      <c r="G523" s="92"/>
      <c r="H523" s="94"/>
      <c r="I523" s="28">
        <f>SUM(H520:H522)</f>
        <v>139.5</v>
      </c>
      <c r="J523" s="15">
        <v>12.5</v>
      </c>
      <c r="K523" s="110">
        <f>I523*J523</f>
        <v>1743.75</v>
      </c>
    </row>
    <row r="524" spans="1:11" ht="71.25">
      <c r="A524" s="147">
        <v>4</v>
      </c>
      <c r="B524" s="142" t="s">
        <v>130</v>
      </c>
      <c r="C524" s="43" t="s">
        <v>10</v>
      </c>
      <c r="D524" s="17"/>
      <c r="E524" s="30"/>
      <c r="F524" s="17"/>
      <c r="G524" s="17"/>
      <c r="H524" s="30"/>
      <c r="I524" s="30"/>
      <c r="J524" s="17"/>
      <c r="K524" s="95"/>
    </row>
    <row r="525" spans="1:11" ht="12.75">
      <c r="A525" s="145"/>
      <c r="B525" s="143"/>
      <c r="C525" s="44">
        <v>30</v>
      </c>
      <c r="D525" s="12">
        <v>1</v>
      </c>
      <c r="E525" s="29"/>
      <c r="F525" s="13"/>
      <c r="G525" s="13"/>
      <c r="H525" s="29">
        <f>D525</f>
        <v>1</v>
      </c>
      <c r="I525" s="29"/>
      <c r="J525" s="12"/>
      <c r="K525" s="34"/>
    </row>
    <row r="526" spans="1:11" ht="12.75">
      <c r="A526" s="146"/>
      <c r="B526" s="144"/>
      <c r="C526" s="45"/>
      <c r="D526" s="14"/>
      <c r="E526" s="94"/>
      <c r="F526" s="92"/>
      <c r="G526" s="92"/>
      <c r="H526" s="94"/>
      <c r="I526" s="28">
        <f>SUM(H525:H525)</f>
        <v>1</v>
      </c>
      <c r="J526" s="15">
        <v>123</v>
      </c>
      <c r="K526" s="110">
        <f>I526*J526</f>
        <v>123</v>
      </c>
    </row>
    <row r="527" spans="1:11" ht="91.5">
      <c r="A527" s="147">
        <v>5</v>
      </c>
      <c r="B527" s="142" t="s">
        <v>130</v>
      </c>
      <c r="C527" s="43" t="s">
        <v>14</v>
      </c>
      <c r="D527" s="17"/>
      <c r="E527" s="30"/>
      <c r="F527" s="17"/>
      <c r="G527" s="17"/>
      <c r="H527" s="30"/>
      <c r="I527" s="30"/>
      <c r="J527" s="17"/>
      <c r="K527" s="95"/>
    </row>
    <row r="528" spans="1:11" ht="12.75">
      <c r="A528" s="145"/>
      <c r="B528" s="143"/>
      <c r="C528" s="44"/>
      <c r="D528" s="12">
        <v>1</v>
      </c>
      <c r="E528" s="29"/>
      <c r="F528" s="13"/>
      <c r="G528" s="13"/>
      <c r="H528" s="29">
        <f>D528</f>
        <v>1</v>
      </c>
      <c r="I528" s="29"/>
      <c r="J528" s="12"/>
      <c r="K528" s="34"/>
    </row>
    <row r="529" spans="1:11" ht="12.75">
      <c r="A529" s="146"/>
      <c r="B529" s="144"/>
      <c r="C529" s="45"/>
      <c r="D529" s="14"/>
      <c r="E529" s="94"/>
      <c r="F529" s="92"/>
      <c r="G529" s="92"/>
      <c r="H529" s="94"/>
      <c r="I529" s="28">
        <f>SUM(H528:H528)</f>
        <v>1</v>
      </c>
      <c r="J529" s="28">
        <v>250</v>
      </c>
      <c r="K529" s="110">
        <f>I529*J529</f>
        <v>250</v>
      </c>
    </row>
    <row r="530" spans="1:11" ht="91.5">
      <c r="A530" s="147">
        <v>6</v>
      </c>
      <c r="B530" s="142" t="s">
        <v>130</v>
      </c>
      <c r="C530" s="43" t="s">
        <v>11</v>
      </c>
      <c r="D530" s="17"/>
      <c r="E530" s="30"/>
      <c r="F530" s="17"/>
      <c r="G530" s="17"/>
      <c r="H530" s="30"/>
      <c r="I530" s="30"/>
      <c r="J530" s="17"/>
      <c r="K530" s="95"/>
    </row>
    <row r="531" spans="1:11" ht="12.75">
      <c r="A531" s="145"/>
      <c r="B531" s="143"/>
      <c r="C531" s="44"/>
      <c r="D531" s="12">
        <v>1</v>
      </c>
      <c r="E531" s="29"/>
      <c r="F531" s="13"/>
      <c r="G531" s="13"/>
      <c r="H531" s="29">
        <f>D531</f>
        <v>1</v>
      </c>
      <c r="I531" s="29"/>
      <c r="J531" s="12"/>
      <c r="K531" s="34"/>
    </row>
    <row r="532" spans="1:11" ht="12.75">
      <c r="A532" s="146"/>
      <c r="B532" s="144"/>
      <c r="C532" s="45"/>
      <c r="D532" s="14"/>
      <c r="E532" s="94"/>
      <c r="F532" s="92"/>
      <c r="G532" s="92"/>
      <c r="H532" s="94"/>
      <c r="I532" s="28">
        <f>SUM(H531:H531)</f>
        <v>1</v>
      </c>
      <c r="J532" s="28">
        <v>250</v>
      </c>
      <c r="K532" s="110">
        <f>I532*J532</f>
        <v>250</v>
      </c>
    </row>
    <row r="533" spans="1:11" ht="91.5">
      <c r="A533" s="147">
        <v>7</v>
      </c>
      <c r="B533" s="142" t="s">
        <v>130</v>
      </c>
      <c r="C533" s="43" t="s">
        <v>12</v>
      </c>
      <c r="D533" s="17"/>
      <c r="E533" s="30"/>
      <c r="F533" s="17"/>
      <c r="G533" s="17"/>
      <c r="H533" s="30"/>
      <c r="I533" s="30"/>
      <c r="J533" s="17"/>
      <c r="K533" s="95"/>
    </row>
    <row r="534" spans="1:11" ht="12.75">
      <c r="A534" s="145"/>
      <c r="B534" s="143"/>
      <c r="C534" s="44"/>
      <c r="D534" s="12">
        <v>1</v>
      </c>
      <c r="E534" s="29"/>
      <c r="F534" s="13"/>
      <c r="G534" s="13"/>
      <c r="H534" s="29">
        <f>D534</f>
        <v>1</v>
      </c>
      <c r="I534" s="29"/>
      <c r="J534" s="12"/>
      <c r="K534" s="34"/>
    </row>
    <row r="535" spans="1:11" ht="12.75">
      <c r="A535" s="146"/>
      <c r="B535" s="144"/>
      <c r="C535" s="45"/>
      <c r="D535" s="14"/>
      <c r="E535" s="94"/>
      <c r="F535" s="92"/>
      <c r="G535" s="92"/>
      <c r="H535" s="94"/>
      <c r="I535" s="28">
        <f>SUM(H534:H534)</f>
        <v>1</v>
      </c>
      <c r="J535" s="28">
        <v>250</v>
      </c>
      <c r="K535" s="110">
        <f>I535*J535</f>
        <v>250</v>
      </c>
    </row>
    <row r="536" spans="1:11" ht="71.25">
      <c r="A536" s="147">
        <v>8</v>
      </c>
      <c r="B536" s="142" t="s">
        <v>126</v>
      </c>
      <c r="C536" s="43" t="s">
        <v>108</v>
      </c>
      <c r="D536" s="17"/>
      <c r="E536" s="30"/>
      <c r="F536" s="17"/>
      <c r="G536" s="17"/>
      <c r="H536" s="30"/>
      <c r="I536" s="30"/>
      <c r="J536" s="17"/>
      <c r="K536" s="95"/>
    </row>
    <row r="537" spans="1:11" ht="12.75">
      <c r="A537" s="145"/>
      <c r="B537" s="143"/>
      <c r="C537" s="44" t="s">
        <v>40</v>
      </c>
      <c r="D537" s="12">
        <v>2</v>
      </c>
      <c r="E537" s="29">
        <v>30</v>
      </c>
      <c r="F537" s="13"/>
      <c r="G537" s="13"/>
      <c r="H537" s="29">
        <f>D537*E537</f>
        <v>60</v>
      </c>
      <c r="I537" s="29"/>
      <c r="J537" s="12"/>
      <c r="K537" s="34"/>
    </row>
    <row r="538" spans="1:11" ht="12.75">
      <c r="A538" s="146"/>
      <c r="B538" s="144"/>
      <c r="C538" s="45"/>
      <c r="D538" s="14"/>
      <c r="E538" s="94"/>
      <c r="F538" s="92"/>
      <c r="G538" s="92"/>
      <c r="H538" s="94"/>
      <c r="I538" s="28">
        <f>SUM(H537:H537)</f>
        <v>60</v>
      </c>
      <c r="J538" s="28">
        <v>4</v>
      </c>
      <c r="K538" s="110">
        <f>I538*J538</f>
        <v>240</v>
      </c>
    </row>
    <row r="539" spans="1:11" ht="51">
      <c r="A539" s="147">
        <v>9</v>
      </c>
      <c r="B539" s="142" t="s">
        <v>130</v>
      </c>
      <c r="C539" s="43" t="s">
        <v>260</v>
      </c>
      <c r="D539" s="17"/>
      <c r="E539" s="30"/>
      <c r="F539" s="17"/>
      <c r="G539" s="17"/>
      <c r="H539" s="30"/>
      <c r="I539" s="30"/>
      <c r="J539" s="17"/>
      <c r="K539" s="95"/>
    </row>
    <row r="540" spans="1:11" ht="12.75">
      <c r="A540" s="145"/>
      <c r="B540" s="143"/>
      <c r="C540" s="44" t="s">
        <v>109</v>
      </c>
      <c r="D540" s="12">
        <v>60</v>
      </c>
      <c r="E540" s="29"/>
      <c r="F540" s="13"/>
      <c r="G540" s="13"/>
      <c r="H540" s="29">
        <f>D540</f>
        <v>60</v>
      </c>
      <c r="I540" s="29"/>
      <c r="J540" s="12"/>
      <c r="K540" s="34"/>
    </row>
    <row r="541" spans="1:11" ht="12.75">
      <c r="A541" s="146"/>
      <c r="B541" s="144"/>
      <c r="C541" s="45"/>
      <c r="D541" s="14"/>
      <c r="E541" s="94"/>
      <c r="F541" s="92"/>
      <c r="G541" s="92"/>
      <c r="H541" s="94"/>
      <c r="I541" s="28">
        <f>SUM(H540:H540)</f>
        <v>60</v>
      </c>
      <c r="J541" s="28">
        <v>6</v>
      </c>
      <c r="K541" s="110">
        <f>I541*J541</f>
        <v>360</v>
      </c>
    </row>
    <row r="542" spans="1:11" ht="12.75">
      <c r="A542" s="18"/>
      <c r="B542" s="19"/>
      <c r="D542" s="18"/>
      <c r="E542" s="60"/>
      <c r="F542" s="61"/>
      <c r="G542" s="61"/>
      <c r="H542" s="60"/>
      <c r="I542" s="31"/>
      <c r="J542" s="31"/>
      <c r="K542" s="21"/>
    </row>
    <row r="543" spans="1:11" ht="12.75">
      <c r="A543" s="55"/>
      <c r="B543" s="56"/>
      <c r="C543" s="99" t="s">
        <v>151</v>
      </c>
      <c r="D543" s="55"/>
      <c r="E543" s="100"/>
      <c r="F543" s="101"/>
      <c r="G543" s="101"/>
      <c r="H543" s="100"/>
      <c r="I543" s="57"/>
      <c r="J543" s="58"/>
      <c r="K543" s="59">
        <f>SUM(K513:K542)</f>
        <v>3574.75</v>
      </c>
    </row>
    <row r="544" spans="1:11" ht="12.75">
      <c r="A544" s="22"/>
      <c r="B544" s="23"/>
      <c r="D544" s="22"/>
      <c r="E544" s="102"/>
      <c r="F544" s="103"/>
      <c r="G544" s="103"/>
      <c r="H544" s="102"/>
      <c r="I544" s="33"/>
      <c r="J544" s="25"/>
      <c r="K544" s="26"/>
    </row>
    <row r="545" spans="1:11" ht="12.75">
      <c r="A545" s="22"/>
      <c r="B545" s="23"/>
      <c r="D545" s="22"/>
      <c r="E545" s="102"/>
      <c r="F545" s="103"/>
      <c r="G545" s="103"/>
      <c r="H545" s="102"/>
      <c r="I545" s="33"/>
      <c r="J545" s="25"/>
      <c r="K545" s="26"/>
    </row>
    <row r="546" spans="1:11" ht="12.75">
      <c r="A546" s="6">
        <v>13</v>
      </c>
      <c r="B546" s="7"/>
      <c r="C546" s="8" t="s">
        <v>119</v>
      </c>
      <c r="D546" s="9"/>
      <c r="E546" s="32"/>
      <c r="F546" s="9"/>
      <c r="G546" s="9"/>
      <c r="H546" s="32"/>
      <c r="I546" s="32"/>
      <c r="J546" s="9"/>
      <c r="K546" s="10"/>
    </row>
    <row r="547" spans="1:11" ht="91.5">
      <c r="A547" s="145">
        <v>1</v>
      </c>
      <c r="B547" s="143" t="s">
        <v>126</v>
      </c>
      <c r="C547" s="43" t="s">
        <v>172</v>
      </c>
      <c r="D547" s="12"/>
      <c r="E547" s="29"/>
      <c r="F547" s="12"/>
      <c r="G547" s="12"/>
      <c r="H547" s="29"/>
      <c r="I547" s="29"/>
      <c r="J547" s="12"/>
      <c r="K547" s="95"/>
    </row>
    <row r="548" spans="1:11" ht="12.75">
      <c r="A548" s="145"/>
      <c r="B548" s="143"/>
      <c r="C548" s="44" t="s">
        <v>121</v>
      </c>
      <c r="D548" s="12">
        <v>1</v>
      </c>
      <c r="E548" s="29">
        <v>13</v>
      </c>
      <c r="F548" s="12"/>
      <c r="G548" s="12"/>
      <c r="H548" s="29">
        <f>D548*E548</f>
        <v>13</v>
      </c>
      <c r="I548" s="29"/>
      <c r="J548" s="12"/>
      <c r="K548" s="34"/>
    </row>
    <row r="549" spans="1:11" ht="12.75">
      <c r="A549" s="146"/>
      <c r="B549" s="144"/>
      <c r="C549" s="45"/>
      <c r="D549" s="14"/>
      <c r="E549" s="94"/>
      <c r="F549" s="92"/>
      <c r="G549" s="92"/>
      <c r="H549" s="94"/>
      <c r="I549" s="28">
        <f>SUM(H548:H548)</f>
        <v>13</v>
      </c>
      <c r="J549" s="15">
        <v>200</v>
      </c>
      <c r="K549" s="110">
        <f>I549*J549</f>
        <v>2600</v>
      </c>
    </row>
    <row r="550" spans="1:11" s="106" customFormat="1" ht="162.75">
      <c r="A550" s="147">
        <v>2</v>
      </c>
      <c r="B550" s="142" t="s">
        <v>126</v>
      </c>
      <c r="C550" s="43" t="s">
        <v>120</v>
      </c>
      <c r="D550" s="17"/>
      <c r="E550" s="30"/>
      <c r="F550" s="17"/>
      <c r="G550" s="17"/>
      <c r="H550" s="30"/>
      <c r="I550" s="30"/>
      <c r="J550" s="17"/>
      <c r="K550" s="95"/>
    </row>
    <row r="551" spans="1:11" s="106" customFormat="1" ht="12.75">
      <c r="A551" s="145"/>
      <c r="B551" s="143"/>
      <c r="C551" s="44" t="s">
        <v>117</v>
      </c>
      <c r="D551" s="12">
        <v>1</v>
      </c>
      <c r="E551" s="29">
        <v>26</v>
      </c>
      <c r="F551" s="12"/>
      <c r="G551" s="12"/>
      <c r="H551" s="29">
        <f>D551*E551</f>
        <v>26</v>
      </c>
      <c r="I551" s="29"/>
      <c r="J551" s="12"/>
      <c r="K551" s="34"/>
    </row>
    <row r="552" spans="1:11" s="106" customFormat="1" ht="12.75">
      <c r="A552" s="146"/>
      <c r="B552" s="144"/>
      <c r="C552" s="45"/>
      <c r="D552" s="14"/>
      <c r="E552" s="94"/>
      <c r="F552" s="92"/>
      <c r="G552" s="92"/>
      <c r="H552" s="94"/>
      <c r="I552" s="28">
        <f>SUM(H551:H551)</f>
        <v>26</v>
      </c>
      <c r="J552" s="15">
        <v>110</v>
      </c>
      <c r="K552" s="110">
        <f>I552*J552</f>
        <v>2860</v>
      </c>
    </row>
    <row r="553" spans="1:11" ht="295.5">
      <c r="A553" s="145">
        <v>3</v>
      </c>
      <c r="B553" s="143" t="s">
        <v>130</v>
      </c>
      <c r="C553" s="43" t="s">
        <v>5</v>
      </c>
      <c r="D553" s="12"/>
      <c r="E553" s="29"/>
      <c r="F553" s="12"/>
      <c r="G553" s="12"/>
      <c r="H553" s="29"/>
      <c r="I553" s="29"/>
      <c r="J553" s="12"/>
      <c r="K553" s="34"/>
    </row>
    <row r="554" spans="1:11" ht="12.75">
      <c r="A554" s="145"/>
      <c r="B554" s="143"/>
      <c r="C554" s="44"/>
      <c r="D554" s="12">
        <v>3</v>
      </c>
      <c r="E554" s="29"/>
      <c r="F554" s="12"/>
      <c r="G554" s="12"/>
      <c r="H554" s="29">
        <f>D554</f>
        <v>3</v>
      </c>
      <c r="I554" s="29"/>
      <c r="J554" s="12"/>
      <c r="K554" s="34"/>
    </row>
    <row r="555" spans="1:11" ht="12.75">
      <c r="A555" s="146"/>
      <c r="B555" s="144"/>
      <c r="C555" s="45"/>
      <c r="D555" s="14"/>
      <c r="E555" s="94"/>
      <c r="F555" s="92"/>
      <c r="G555" s="92"/>
      <c r="H555" s="94"/>
      <c r="I555" s="28">
        <f>SUM(H554:H554)</f>
        <v>3</v>
      </c>
      <c r="J555" s="15">
        <v>460</v>
      </c>
      <c r="K555" s="110">
        <f>I555*J555</f>
        <v>1380</v>
      </c>
    </row>
    <row r="556" spans="1:11" ht="285">
      <c r="A556" s="145">
        <v>4</v>
      </c>
      <c r="B556" s="143" t="s">
        <v>130</v>
      </c>
      <c r="C556" s="43" t="s">
        <v>4</v>
      </c>
      <c r="D556" s="12"/>
      <c r="E556" s="29"/>
      <c r="F556" s="12"/>
      <c r="G556" s="12"/>
      <c r="H556" s="29"/>
      <c r="I556" s="29"/>
      <c r="J556" s="12"/>
      <c r="K556" s="34"/>
    </row>
    <row r="557" spans="1:11" ht="12" customHeight="1">
      <c r="A557" s="145"/>
      <c r="B557" s="143"/>
      <c r="C557" s="44"/>
      <c r="D557" s="12">
        <v>5</v>
      </c>
      <c r="E557" s="29"/>
      <c r="F557" s="13"/>
      <c r="G557" s="12"/>
      <c r="H557" s="29">
        <f>D557</f>
        <v>5</v>
      </c>
      <c r="I557" s="29"/>
      <c r="J557" s="12"/>
      <c r="K557" s="34"/>
    </row>
    <row r="558" spans="1:11" ht="12.75">
      <c r="A558" s="146"/>
      <c r="B558" s="144"/>
      <c r="C558" s="45"/>
      <c r="D558" s="14"/>
      <c r="E558" s="94"/>
      <c r="F558" s="92"/>
      <c r="G558" s="92"/>
      <c r="H558" s="94"/>
      <c r="I558" s="28">
        <f>SUM(H557:H557)</f>
        <v>5</v>
      </c>
      <c r="J558" s="15">
        <v>956</v>
      </c>
      <c r="K558" s="110">
        <f>I558*J558</f>
        <v>4780</v>
      </c>
    </row>
    <row r="559" spans="1:11" ht="285">
      <c r="A559" s="147">
        <v>5</v>
      </c>
      <c r="B559" s="142" t="s">
        <v>130</v>
      </c>
      <c r="C559" s="43" t="s">
        <v>3</v>
      </c>
      <c r="D559" s="17"/>
      <c r="E559" s="30"/>
      <c r="F559" s="17"/>
      <c r="G559" s="17"/>
      <c r="H559" s="30"/>
      <c r="I559" s="30"/>
      <c r="J559" s="17"/>
      <c r="K559" s="95"/>
    </row>
    <row r="560" spans="1:11" ht="12" customHeight="1">
      <c r="A560" s="145"/>
      <c r="B560" s="143"/>
      <c r="C560" s="44"/>
      <c r="D560" s="12">
        <v>6</v>
      </c>
      <c r="E560" s="29"/>
      <c r="F560" s="13"/>
      <c r="G560" s="12"/>
      <c r="H560" s="29">
        <f>D560</f>
        <v>6</v>
      </c>
      <c r="I560" s="29"/>
      <c r="J560" s="12"/>
      <c r="K560" s="34"/>
    </row>
    <row r="561" spans="1:11" ht="12.75">
      <c r="A561" s="146"/>
      <c r="B561" s="144"/>
      <c r="C561" s="45"/>
      <c r="D561" s="14"/>
      <c r="E561" s="94"/>
      <c r="F561" s="92"/>
      <c r="G561" s="92"/>
      <c r="H561" s="94"/>
      <c r="I561" s="28">
        <f>SUM(H560:H560)</f>
        <v>6</v>
      </c>
      <c r="J561" s="15">
        <v>913</v>
      </c>
      <c r="K561" s="110">
        <f>I561*J561</f>
        <v>5478</v>
      </c>
    </row>
    <row r="562" spans="1:11" ht="295.5">
      <c r="A562" s="147">
        <v>6</v>
      </c>
      <c r="B562" s="142" t="s">
        <v>130</v>
      </c>
      <c r="C562" s="43" t="s">
        <v>0</v>
      </c>
      <c r="D562" s="17"/>
      <c r="E562" s="30"/>
      <c r="F562" s="17"/>
      <c r="G562" s="17"/>
      <c r="H562" s="30"/>
      <c r="I562" s="30"/>
      <c r="J562" s="17"/>
      <c r="K562" s="95"/>
    </row>
    <row r="563" spans="1:11" ht="12" customHeight="1">
      <c r="A563" s="145"/>
      <c r="B563" s="143"/>
      <c r="C563" s="44"/>
      <c r="D563" s="12">
        <v>1</v>
      </c>
      <c r="E563" s="29"/>
      <c r="F563" s="13"/>
      <c r="G563" s="12"/>
      <c r="H563" s="29">
        <f>D563</f>
        <v>1</v>
      </c>
      <c r="I563" s="29"/>
      <c r="J563" s="12"/>
      <c r="K563" s="34"/>
    </row>
    <row r="564" spans="1:11" ht="12.75">
      <c r="A564" s="146"/>
      <c r="B564" s="144"/>
      <c r="C564" s="45"/>
      <c r="D564" s="14"/>
      <c r="E564" s="94"/>
      <c r="F564" s="92"/>
      <c r="G564" s="92"/>
      <c r="H564" s="94"/>
      <c r="I564" s="28">
        <f>SUM(H563:H563)</f>
        <v>1</v>
      </c>
      <c r="J564" s="15">
        <v>470</v>
      </c>
      <c r="K564" s="110">
        <f>I564*J564</f>
        <v>470</v>
      </c>
    </row>
    <row r="565" spans="1:11" ht="295.5">
      <c r="A565" s="145">
        <v>7</v>
      </c>
      <c r="B565" s="143" t="s">
        <v>130</v>
      </c>
      <c r="C565" s="43" t="s">
        <v>2</v>
      </c>
      <c r="D565" s="12"/>
      <c r="E565" s="29"/>
      <c r="F565" s="12"/>
      <c r="G565" s="12"/>
      <c r="H565" s="29"/>
      <c r="I565" s="29"/>
      <c r="J565" s="12"/>
      <c r="K565" s="34"/>
    </row>
    <row r="566" spans="1:11" ht="12" customHeight="1">
      <c r="A566" s="145"/>
      <c r="B566" s="143"/>
      <c r="C566" s="44"/>
      <c r="D566" s="12">
        <v>2</v>
      </c>
      <c r="E566" s="29"/>
      <c r="F566" s="13"/>
      <c r="G566" s="12"/>
      <c r="H566" s="29">
        <f>D566</f>
        <v>2</v>
      </c>
      <c r="I566" s="29"/>
      <c r="J566" s="12"/>
      <c r="K566" s="34"/>
    </row>
    <row r="567" spans="1:11" ht="12.75">
      <c r="A567" s="146"/>
      <c r="B567" s="144"/>
      <c r="C567" s="45"/>
      <c r="D567" s="14"/>
      <c r="E567" s="94"/>
      <c r="F567" s="92"/>
      <c r="G567" s="92"/>
      <c r="H567" s="94"/>
      <c r="I567" s="28">
        <f>SUM(H566:H566)</f>
        <v>2</v>
      </c>
      <c r="J567" s="15">
        <v>915</v>
      </c>
      <c r="K567" s="110">
        <f>I567*J567</f>
        <v>1830</v>
      </c>
    </row>
    <row r="568" spans="1:11" ht="295.5">
      <c r="A568" s="145">
        <v>8</v>
      </c>
      <c r="B568" s="143" t="s">
        <v>130</v>
      </c>
      <c r="C568" s="43" t="s">
        <v>1</v>
      </c>
      <c r="D568" s="12"/>
      <c r="E568" s="29"/>
      <c r="F568" s="12"/>
      <c r="G568" s="12"/>
      <c r="H568" s="29"/>
      <c r="I568" s="29"/>
      <c r="J568" s="12"/>
      <c r="K568" s="34"/>
    </row>
    <row r="569" spans="1:11" ht="12" customHeight="1">
      <c r="A569" s="145"/>
      <c r="B569" s="143"/>
      <c r="C569" s="44"/>
      <c r="D569" s="12">
        <v>3</v>
      </c>
      <c r="E569" s="29"/>
      <c r="F569" s="13"/>
      <c r="G569" s="12"/>
      <c r="H569" s="29">
        <f>D569</f>
        <v>3</v>
      </c>
      <c r="I569" s="29"/>
      <c r="J569" s="12"/>
      <c r="K569" s="34"/>
    </row>
    <row r="570" spans="1:11" ht="12.75">
      <c r="A570" s="146"/>
      <c r="B570" s="144"/>
      <c r="C570" s="45"/>
      <c r="D570" s="14"/>
      <c r="E570" s="94"/>
      <c r="F570" s="92"/>
      <c r="G570" s="92"/>
      <c r="H570" s="94"/>
      <c r="I570" s="28">
        <f>SUM(H569:H569)</f>
        <v>3</v>
      </c>
      <c r="J570" s="15">
        <v>1750</v>
      </c>
      <c r="K570" s="110">
        <f>I570*J570</f>
        <v>5250</v>
      </c>
    </row>
    <row r="571" spans="1:11" ht="213.75">
      <c r="A571" s="145">
        <v>7</v>
      </c>
      <c r="B571" s="143" t="s">
        <v>126</v>
      </c>
      <c r="C571" s="43" t="s">
        <v>73</v>
      </c>
      <c r="D571" s="12"/>
      <c r="E571" s="29"/>
      <c r="F571" s="12"/>
      <c r="G571" s="12"/>
      <c r="H571" s="29"/>
      <c r="I571" s="29"/>
      <c r="J571" s="12"/>
      <c r="K571" s="34"/>
    </row>
    <row r="572" spans="1:11" ht="12" customHeight="1">
      <c r="A572" s="145"/>
      <c r="B572" s="143"/>
      <c r="C572" s="44" t="s">
        <v>266</v>
      </c>
      <c r="D572" s="12">
        <v>2</v>
      </c>
      <c r="E572" s="29">
        <v>54</v>
      </c>
      <c r="F572" s="13"/>
      <c r="G572" s="12"/>
      <c r="H572" s="29">
        <f>D572*E572</f>
        <v>108</v>
      </c>
      <c r="I572" s="29"/>
      <c r="J572" s="12"/>
      <c r="K572" s="34"/>
    </row>
    <row r="573" spans="1:11" ht="12.75">
      <c r="A573" s="146"/>
      <c r="B573" s="144"/>
      <c r="C573" s="45"/>
      <c r="D573" s="14"/>
      <c r="E573" s="94"/>
      <c r="F573" s="92"/>
      <c r="G573" s="92"/>
      <c r="H573" s="94"/>
      <c r="I573" s="28">
        <f>SUM(H572:H572)</f>
        <v>108</v>
      </c>
      <c r="J573" s="15">
        <v>105</v>
      </c>
      <c r="K573" s="110">
        <f>I573*J573</f>
        <v>11340</v>
      </c>
    </row>
    <row r="574" spans="1:11" ht="12.75">
      <c r="A574" s="22"/>
      <c r="B574" s="23"/>
      <c r="D574" s="22"/>
      <c r="E574" s="102"/>
      <c r="F574" s="103"/>
      <c r="G574" s="103"/>
      <c r="H574" s="102"/>
      <c r="I574" s="33"/>
      <c r="J574" s="25"/>
      <c r="K574" s="26"/>
    </row>
    <row r="575" spans="1:11" ht="12.75">
      <c r="A575" s="55"/>
      <c r="B575" s="56"/>
      <c r="C575" s="99" t="s">
        <v>119</v>
      </c>
      <c r="D575" s="55"/>
      <c r="E575" s="100"/>
      <c r="F575" s="101"/>
      <c r="G575" s="101"/>
      <c r="H575" s="100"/>
      <c r="I575" s="57"/>
      <c r="J575" s="58"/>
      <c r="K575" s="59">
        <f>SUM(K549:K574)</f>
        <v>35988</v>
      </c>
    </row>
    <row r="576" spans="1:11" ht="12.75">
      <c r="A576" s="22"/>
      <c r="B576" s="23"/>
      <c r="D576" s="22"/>
      <c r="E576" s="102"/>
      <c r="F576" s="103"/>
      <c r="G576" s="103"/>
      <c r="H576" s="102"/>
      <c r="I576" s="33"/>
      <c r="J576" s="25"/>
      <c r="K576" s="26"/>
    </row>
    <row r="577" spans="1:11" ht="12.75">
      <c r="A577" s="22"/>
      <c r="B577" s="23"/>
      <c r="D577" s="22"/>
      <c r="E577" s="102"/>
      <c r="F577" s="103"/>
      <c r="G577" s="103"/>
      <c r="H577" s="102"/>
      <c r="I577" s="33"/>
      <c r="J577" s="25"/>
      <c r="K577" s="26"/>
    </row>
    <row r="578" spans="1:11" ht="12" customHeight="1">
      <c r="A578" s="22"/>
      <c r="B578" s="23"/>
      <c r="D578" s="22"/>
      <c r="E578" s="102"/>
      <c r="F578" s="103"/>
      <c r="G578" s="103"/>
      <c r="H578" s="102"/>
      <c r="I578" s="33"/>
      <c r="J578" s="25"/>
      <c r="K578" s="26"/>
    </row>
    <row r="579" spans="1:11" ht="12.75">
      <c r="A579" s="22"/>
      <c r="B579" s="23"/>
      <c r="D579" s="22"/>
      <c r="E579" s="102"/>
      <c r="F579" s="103"/>
      <c r="G579" s="103"/>
      <c r="H579" s="102"/>
      <c r="I579" s="33"/>
      <c r="J579" s="25"/>
      <c r="K579" s="26"/>
    </row>
    <row r="580" spans="1:11" ht="12.75">
      <c r="A580" s="6">
        <v>15</v>
      </c>
      <c r="B580" s="7"/>
      <c r="C580" s="8" t="s">
        <v>100</v>
      </c>
      <c r="D580" s="9"/>
      <c r="E580" s="32"/>
      <c r="F580" s="9"/>
      <c r="G580" s="9"/>
      <c r="H580" s="32"/>
      <c r="I580" s="32"/>
      <c r="J580" s="9"/>
      <c r="K580" s="10"/>
    </row>
    <row r="581" spans="1:11" ht="81">
      <c r="A581" s="145">
        <v>1</v>
      </c>
      <c r="B581" s="143" t="s">
        <v>130</v>
      </c>
      <c r="C581" s="43" t="s">
        <v>101</v>
      </c>
      <c r="D581" s="12"/>
      <c r="E581" s="29"/>
      <c r="F581" s="12"/>
      <c r="G581" s="12"/>
      <c r="H581" s="29"/>
      <c r="I581" s="29"/>
      <c r="J581" s="12"/>
      <c r="K581" s="95"/>
    </row>
    <row r="582" spans="1:11" ht="12" customHeight="1">
      <c r="A582" s="145"/>
      <c r="B582" s="143"/>
      <c r="C582" s="44"/>
      <c r="D582" s="12">
        <v>1</v>
      </c>
      <c r="E582" s="29"/>
      <c r="F582" s="12"/>
      <c r="G582" s="12"/>
      <c r="H582" s="29">
        <f>D582</f>
        <v>1</v>
      </c>
      <c r="I582" s="29"/>
      <c r="J582" s="12"/>
      <c r="K582" s="34"/>
    </row>
    <row r="583" spans="1:11" s="106" customFormat="1" ht="12.75">
      <c r="A583" s="146"/>
      <c r="B583" s="144"/>
      <c r="C583" s="45"/>
      <c r="D583" s="14"/>
      <c r="E583" s="94"/>
      <c r="F583" s="92"/>
      <c r="G583" s="92"/>
      <c r="H583" s="94"/>
      <c r="I583" s="28">
        <f>SUM(H582:H582)</f>
        <v>1</v>
      </c>
      <c r="J583" s="28">
        <v>12000</v>
      </c>
      <c r="K583" s="110">
        <f>I583*J583</f>
        <v>12000</v>
      </c>
    </row>
    <row r="584" spans="1:11" s="106" customFormat="1" ht="71.25">
      <c r="A584" s="145">
        <v>2</v>
      </c>
      <c r="B584" s="143" t="s">
        <v>130</v>
      </c>
      <c r="C584" s="43" t="s">
        <v>116</v>
      </c>
      <c r="D584" s="12"/>
      <c r="E584" s="29"/>
      <c r="F584" s="12"/>
      <c r="G584" s="12"/>
      <c r="H584" s="29"/>
      <c r="I584" s="29"/>
      <c r="J584" s="12"/>
      <c r="K584" s="34"/>
    </row>
    <row r="585" spans="1:11" s="106" customFormat="1" ht="12.75">
      <c r="A585" s="145"/>
      <c r="B585" s="143"/>
      <c r="C585" s="44"/>
      <c r="D585" s="12">
        <v>12</v>
      </c>
      <c r="E585" s="29"/>
      <c r="F585" s="12"/>
      <c r="G585" s="12"/>
      <c r="H585" s="29">
        <f>D585</f>
        <v>12</v>
      </c>
      <c r="I585" s="29"/>
      <c r="J585" s="12"/>
      <c r="K585" s="34"/>
    </row>
    <row r="586" spans="1:11" s="106" customFormat="1" ht="12.75">
      <c r="A586" s="146"/>
      <c r="B586" s="144"/>
      <c r="C586" s="45"/>
      <c r="D586" s="14"/>
      <c r="E586" s="94"/>
      <c r="F586" s="92"/>
      <c r="G586" s="92"/>
      <c r="H586" s="94"/>
      <c r="I586" s="28">
        <f>SUM(H585:H585)</f>
        <v>12</v>
      </c>
      <c r="J586" s="28">
        <v>75</v>
      </c>
      <c r="K586" s="110">
        <f>I586*J586</f>
        <v>900</v>
      </c>
    </row>
    <row r="587" spans="1:11" ht="12.75">
      <c r="A587" s="18"/>
      <c r="B587" s="19"/>
      <c r="D587" s="18"/>
      <c r="E587" s="60"/>
      <c r="F587" s="61"/>
      <c r="G587" s="61"/>
      <c r="H587" s="60"/>
      <c r="I587" s="31"/>
      <c r="J587" s="20"/>
      <c r="K587" s="21"/>
    </row>
    <row r="588" spans="1:11" ht="12.75">
      <c r="A588" s="55"/>
      <c r="B588" s="56"/>
      <c r="C588" s="99" t="s">
        <v>100</v>
      </c>
      <c r="D588" s="55"/>
      <c r="E588" s="100"/>
      <c r="F588" s="101"/>
      <c r="G588" s="101"/>
      <c r="H588" s="100"/>
      <c r="I588" s="57"/>
      <c r="J588" s="58"/>
      <c r="K588" s="59">
        <f>SUM(K583:K587)</f>
        <v>12900</v>
      </c>
    </row>
    <row r="589" spans="1:11" ht="12.75">
      <c r="A589" s="22"/>
      <c r="B589" s="23"/>
      <c r="D589" s="22"/>
      <c r="E589" s="102"/>
      <c r="F589" s="103"/>
      <c r="G589" s="103"/>
      <c r="H589" s="102"/>
      <c r="I589" s="33"/>
      <c r="J589" s="25"/>
      <c r="K589" s="26"/>
    </row>
    <row r="590" spans="1:11" ht="12.75">
      <c r="A590" s="22"/>
      <c r="B590" s="23"/>
      <c r="D590" s="22"/>
      <c r="E590" s="102"/>
      <c r="F590" s="103"/>
      <c r="G590" s="103"/>
      <c r="H590" s="102"/>
      <c r="I590" s="33"/>
      <c r="J590" s="25"/>
      <c r="K590" s="26"/>
    </row>
    <row r="591" spans="1:11" ht="12.75">
      <c r="A591" s="6">
        <v>16</v>
      </c>
      <c r="B591" s="7"/>
      <c r="C591" s="8" t="s">
        <v>44</v>
      </c>
      <c r="D591" s="9"/>
      <c r="E591" s="32"/>
      <c r="F591" s="9"/>
      <c r="G591" s="9"/>
      <c r="H591" s="32"/>
      <c r="I591" s="32"/>
      <c r="J591" s="9"/>
      <c r="K591" s="10"/>
    </row>
    <row r="592" spans="1:21" ht="71.25">
      <c r="A592" s="145">
        <v>1</v>
      </c>
      <c r="B592" s="143" t="s">
        <v>127</v>
      </c>
      <c r="C592" s="43" t="s">
        <v>46</v>
      </c>
      <c r="D592" s="12"/>
      <c r="E592" s="29"/>
      <c r="F592" s="12"/>
      <c r="G592" s="12"/>
      <c r="H592" s="29"/>
      <c r="I592" s="29"/>
      <c r="J592" s="12"/>
      <c r="K592" s="95"/>
      <c r="M592" s="108"/>
      <c r="N592" s="108"/>
      <c r="O592" s="108"/>
      <c r="P592" s="108"/>
      <c r="Q592" s="108"/>
      <c r="R592" s="108"/>
      <c r="S592" s="108"/>
      <c r="T592" s="108"/>
      <c r="U592" s="108"/>
    </row>
    <row r="593" spans="1:21" s="98" customFormat="1" ht="12.75">
      <c r="A593" s="145"/>
      <c r="B593" s="143"/>
      <c r="C593" s="44" t="s">
        <v>103</v>
      </c>
      <c r="D593" s="12">
        <v>1</v>
      </c>
      <c r="E593" s="37">
        <v>9</v>
      </c>
      <c r="F593" s="38">
        <v>2</v>
      </c>
      <c r="G593" s="38">
        <v>0.5</v>
      </c>
      <c r="H593" s="37">
        <f>D593*E593*F593*G593</f>
        <v>9</v>
      </c>
      <c r="I593" s="29"/>
      <c r="J593" s="12"/>
      <c r="K593" s="34"/>
      <c r="M593" s="27"/>
      <c r="N593" s="18"/>
      <c r="O593" s="128"/>
      <c r="P593" s="129"/>
      <c r="Q593" s="129"/>
      <c r="R593" s="128"/>
      <c r="S593" s="130"/>
      <c r="T593" s="131"/>
      <c r="U593" s="131"/>
    </row>
    <row r="594" spans="1:21" s="107" customFormat="1" ht="12.75">
      <c r="A594" s="145"/>
      <c r="B594" s="143"/>
      <c r="C594" s="44" t="s">
        <v>47</v>
      </c>
      <c r="D594" s="12">
        <v>1</v>
      </c>
      <c r="E594" s="37">
        <v>20</v>
      </c>
      <c r="F594" s="38">
        <v>2</v>
      </c>
      <c r="G594" s="38">
        <v>0.5</v>
      </c>
      <c r="H594" s="37">
        <f>D594*E594*F594*G594</f>
        <v>20</v>
      </c>
      <c r="I594" s="29"/>
      <c r="J594" s="12"/>
      <c r="K594" s="34"/>
      <c r="M594" s="27"/>
      <c r="N594" s="18"/>
      <c r="O594" s="128"/>
      <c r="P594" s="108"/>
      <c r="Q594" s="108"/>
      <c r="R594" s="128"/>
      <c r="S594" s="130"/>
      <c r="T594" s="131"/>
      <c r="U594" s="131"/>
    </row>
    <row r="595" spans="1:21" s="107" customFormat="1" ht="12.75">
      <c r="A595" s="145"/>
      <c r="B595" s="143"/>
      <c r="C595" s="44" t="s">
        <v>175</v>
      </c>
      <c r="D595" s="12">
        <v>1</v>
      </c>
      <c r="E595" s="37">
        <v>10</v>
      </c>
      <c r="F595" s="38">
        <v>1</v>
      </c>
      <c r="G595" s="38">
        <v>1</v>
      </c>
      <c r="H595" s="37">
        <f>D595*E595*F595*G595</f>
        <v>10</v>
      </c>
      <c r="I595" s="29"/>
      <c r="J595" s="12"/>
      <c r="K595" s="34"/>
      <c r="M595" s="133"/>
      <c r="N595" s="131"/>
      <c r="O595" s="132"/>
      <c r="P595" s="27"/>
      <c r="Q595" s="18"/>
      <c r="R595" s="132"/>
      <c r="S595" s="130"/>
      <c r="T595" s="131"/>
      <c r="U595" s="131"/>
    </row>
    <row r="596" spans="1:21" s="98" customFormat="1" ht="12.75">
      <c r="A596" s="145"/>
      <c r="B596" s="143"/>
      <c r="C596" s="44" t="s">
        <v>266</v>
      </c>
      <c r="D596" s="12">
        <v>1</v>
      </c>
      <c r="E596" s="37">
        <f>E572</f>
        <v>54</v>
      </c>
      <c r="F596" s="38">
        <v>0.5</v>
      </c>
      <c r="G596" s="38">
        <v>1</v>
      </c>
      <c r="H596" s="37">
        <f>D596*E596*F596*G596</f>
        <v>27</v>
      </c>
      <c r="I596" s="29"/>
      <c r="J596" s="12"/>
      <c r="K596" s="34"/>
      <c r="M596" s="133"/>
      <c r="N596" s="131"/>
      <c r="O596" s="132"/>
      <c r="P596" s="133"/>
      <c r="Q596" s="131"/>
      <c r="R596" s="132"/>
      <c r="S596" s="130"/>
      <c r="T596" s="131"/>
      <c r="U596" s="131"/>
    </row>
    <row r="597" spans="1:21" s="98" customFormat="1" ht="12.75">
      <c r="A597" s="145"/>
      <c r="B597" s="143"/>
      <c r="C597" s="44" t="s">
        <v>261</v>
      </c>
      <c r="D597" s="12">
        <v>14</v>
      </c>
      <c r="E597" s="37">
        <v>0.5</v>
      </c>
      <c r="F597" s="38">
        <v>0.5</v>
      </c>
      <c r="G597" s="38">
        <v>1</v>
      </c>
      <c r="H597" s="37">
        <f>D597*E597*F597*G597</f>
        <v>3.5</v>
      </c>
      <c r="I597" s="29"/>
      <c r="J597" s="12"/>
      <c r="K597" s="34"/>
      <c r="M597" s="133"/>
      <c r="N597" s="131"/>
      <c r="O597" s="132"/>
      <c r="P597" s="133"/>
      <c r="Q597" s="131"/>
      <c r="R597" s="132"/>
      <c r="S597" s="130"/>
      <c r="T597" s="131"/>
      <c r="U597" s="131"/>
    </row>
    <row r="598" spans="1:21" ht="12.75">
      <c r="A598" s="146"/>
      <c r="B598" s="144"/>
      <c r="C598" s="45"/>
      <c r="D598" s="14"/>
      <c r="E598" s="94"/>
      <c r="F598" s="92"/>
      <c r="G598" s="92"/>
      <c r="H598" s="94"/>
      <c r="I598" s="28">
        <f>SUM(H593:H597)</f>
        <v>69.5</v>
      </c>
      <c r="J598" s="15">
        <v>19</v>
      </c>
      <c r="K598" s="110">
        <f>I598*J598</f>
        <v>1320.5</v>
      </c>
      <c r="M598" s="27"/>
      <c r="N598" s="18"/>
      <c r="O598" s="60"/>
      <c r="P598" s="133"/>
      <c r="Q598" s="131"/>
      <c r="R598" s="60"/>
      <c r="S598" s="31"/>
      <c r="T598" s="20"/>
      <c r="U598" s="21"/>
    </row>
    <row r="599" spans="1:21" ht="71.25">
      <c r="A599" s="34">
        <v>2</v>
      </c>
      <c r="B599" s="41" t="s">
        <v>128</v>
      </c>
      <c r="C599" s="43" t="s">
        <v>45</v>
      </c>
      <c r="D599" s="12"/>
      <c r="E599" s="12"/>
      <c r="F599" s="12"/>
      <c r="G599" s="12"/>
      <c r="H599" s="12"/>
      <c r="I599" s="29"/>
      <c r="J599" s="12"/>
      <c r="K599" s="34"/>
      <c r="M599" s="108"/>
      <c r="N599" s="108"/>
      <c r="O599" s="108"/>
      <c r="P599" s="133"/>
      <c r="Q599" s="131"/>
      <c r="R599" s="108"/>
      <c r="S599" s="108"/>
      <c r="T599" s="108"/>
      <c r="U599" s="108"/>
    </row>
    <row r="600" spans="1:21" s="98" customFormat="1" ht="12.75">
      <c r="A600" s="113"/>
      <c r="B600" s="114"/>
      <c r="C600" s="44" t="s">
        <v>103</v>
      </c>
      <c r="D600" s="12">
        <v>1</v>
      </c>
      <c r="E600" s="37">
        <v>9</v>
      </c>
      <c r="F600" s="38">
        <v>2</v>
      </c>
      <c r="G600" s="13"/>
      <c r="H600" s="13">
        <f>D600*E600*F600</f>
        <v>18</v>
      </c>
      <c r="I600" s="29"/>
      <c r="J600" s="12"/>
      <c r="K600" s="34"/>
      <c r="N600" s="134"/>
      <c r="O600" s="134"/>
      <c r="P600" s="27"/>
      <c r="Q600" s="18"/>
      <c r="R600" s="134"/>
      <c r="S600" s="134"/>
      <c r="T600" s="134"/>
      <c r="U600" s="134"/>
    </row>
    <row r="601" spans="1:21" s="98" customFormat="1" ht="12.75">
      <c r="A601" s="113"/>
      <c r="B601" s="114"/>
      <c r="C601" s="44" t="s">
        <v>47</v>
      </c>
      <c r="D601" s="12">
        <v>1</v>
      </c>
      <c r="E601" s="37">
        <v>20</v>
      </c>
      <c r="F601" s="38">
        <v>2</v>
      </c>
      <c r="G601" s="38"/>
      <c r="H601" s="13">
        <f>D601*E601*F601</f>
        <v>40</v>
      </c>
      <c r="I601" s="29"/>
      <c r="J601" s="12"/>
      <c r="K601" s="34"/>
      <c r="N601" s="134"/>
      <c r="O601" s="134"/>
      <c r="P601" s="108"/>
      <c r="Q601" s="108"/>
      <c r="R601" s="134"/>
      <c r="S601" s="134"/>
      <c r="T601" s="134"/>
      <c r="U601" s="134"/>
    </row>
    <row r="602" spans="1:11" s="98" customFormat="1" ht="12.75">
      <c r="A602" s="113"/>
      <c r="B602" s="114"/>
      <c r="C602" s="44" t="s">
        <v>175</v>
      </c>
      <c r="D602" s="12">
        <v>1</v>
      </c>
      <c r="E602" s="37">
        <v>10</v>
      </c>
      <c r="F602" s="38">
        <v>1</v>
      </c>
      <c r="G602" s="13"/>
      <c r="H602" s="13">
        <f>D602*E602*F602</f>
        <v>10</v>
      </c>
      <c r="I602" s="29"/>
      <c r="J602" s="12"/>
      <c r="K602" s="34"/>
    </row>
    <row r="603" spans="1:11" s="98" customFormat="1" ht="12.75">
      <c r="A603" s="113"/>
      <c r="B603" s="114"/>
      <c r="C603" s="44" t="s">
        <v>266</v>
      </c>
      <c r="D603" s="12">
        <v>1</v>
      </c>
      <c r="E603" s="37">
        <v>54</v>
      </c>
      <c r="F603" s="38">
        <v>0.5</v>
      </c>
      <c r="G603" s="13"/>
      <c r="H603" s="13">
        <f>D603*E603*F603</f>
        <v>27</v>
      </c>
      <c r="I603" s="29"/>
      <c r="J603" s="12"/>
      <c r="K603" s="34"/>
    </row>
    <row r="604" spans="1:11" s="98" customFormat="1" ht="12.75">
      <c r="A604" s="113"/>
      <c r="B604" s="114"/>
      <c r="C604" s="44" t="s">
        <v>261</v>
      </c>
      <c r="D604" s="12">
        <v>14</v>
      </c>
      <c r="E604" s="37">
        <v>0.5</v>
      </c>
      <c r="F604" s="38">
        <v>0.5</v>
      </c>
      <c r="G604" s="13"/>
      <c r="H604" s="13">
        <f>D604*E604*F604</f>
        <v>3.5</v>
      </c>
      <c r="I604" s="29"/>
      <c r="J604" s="12"/>
      <c r="K604" s="34"/>
    </row>
    <row r="605" spans="1:11" ht="12.75">
      <c r="A605" s="35"/>
      <c r="B605" s="42"/>
      <c r="C605" s="45"/>
      <c r="D605" s="14"/>
      <c r="E605" s="92"/>
      <c r="F605" s="92"/>
      <c r="G605" s="92"/>
      <c r="H605" s="92"/>
      <c r="I605" s="28">
        <f>SUM(H600:H604)</f>
        <v>98.5</v>
      </c>
      <c r="J605" s="15">
        <v>2.5</v>
      </c>
      <c r="K605" s="110">
        <f>I605*J605</f>
        <v>246.25</v>
      </c>
    </row>
    <row r="606" spans="1:11" ht="91.5">
      <c r="A606" s="34">
        <v>3</v>
      </c>
      <c r="B606" s="41" t="s">
        <v>130</v>
      </c>
      <c r="C606" s="43" t="s">
        <v>114</v>
      </c>
      <c r="D606" s="12"/>
      <c r="E606" s="12"/>
      <c r="F606" s="12"/>
      <c r="G606" s="12"/>
      <c r="H606" s="12"/>
      <c r="I606" s="29"/>
      <c r="J606" s="12"/>
      <c r="K606" s="34"/>
    </row>
    <row r="607" spans="1:11" ht="12.75">
      <c r="A607" s="34"/>
      <c r="B607" s="41"/>
      <c r="C607" s="44"/>
      <c r="D607" s="12">
        <v>1</v>
      </c>
      <c r="E607" s="37"/>
      <c r="F607" s="38"/>
      <c r="G607" s="13"/>
      <c r="H607" s="13">
        <f>D607</f>
        <v>1</v>
      </c>
      <c r="I607" s="29"/>
      <c r="J607" s="12"/>
      <c r="K607" s="34"/>
    </row>
    <row r="608" spans="1:11" ht="12.75">
      <c r="A608" s="35"/>
      <c r="B608" s="42"/>
      <c r="C608" s="45"/>
      <c r="D608" s="14"/>
      <c r="E608" s="92"/>
      <c r="F608" s="92"/>
      <c r="G608" s="92"/>
      <c r="H608" s="92"/>
      <c r="I608" s="28">
        <f>SUM(H607:H607)</f>
        <v>1</v>
      </c>
      <c r="J608" s="28">
        <v>2000</v>
      </c>
      <c r="K608" s="110">
        <f>I608*J608</f>
        <v>2000</v>
      </c>
    </row>
    <row r="609" spans="1:11" ht="12.75">
      <c r="A609" s="18"/>
      <c r="B609" s="19"/>
      <c r="D609" s="18"/>
      <c r="E609" s="61"/>
      <c r="F609" s="61"/>
      <c r="G609" s="61"/>
      <c r="H609" s="61"/>
      <c r="I609" s="31"/>
      <c r="J609" s="20"/>
      <c r="K609" s="21"/>
    </row>
    <row r="610" spans="1:11" ht="12.75">
      <c r="A610" s="55"/>
      <c r="B610" s="56"/>
      <c r="C610" s="99" t="s">
        <v>44</v>
      </c>
      <c r="D610" s="55"/>
      <c r="E610" s="100"/>
      <c r="F610" s="101"/>
      <c r="G610" s="101"/>
      <c r="H610" s="100"/>
      <c r="I610" s="57"/>
      <c r="J610" s="58"/>
      <c r="K610" s="59">
        <f>SUM(K598:K609)</f>
        <v>3566.75</v>
      </c>
    </row>
    <row r="611" spans="1:11" s="52" customFormat="1" ht="12.75">
      <c r="A611" s="18"/>
      <c r="B611" s="19"/>
      <c r="C611" s="27"/>
      <c r="D611" s="18"/>
      <c r="E611" s="60"/>
      <c r="F611" s="61"/>
      <c r="G611" s="61"/>
      <c r="H611" s="60"/>
      <c r="I611" s="31"/>
      <c r="J611" s="20"/>
      <c r="K611" s="21"/>
    </row>
    <row r="612" spans="1:11" s="52" customFormat="1" ht="12.75">
      <c r="A612" s="18"/>
      <c r="B612" s="19"/>
      <c r="C612" s="27"/>
      <c r="D612" s="18"/>
      <c r="E612" s="60"/>
      <c r="F612" s="61"/>
      <c r="G612" s="61"/>
      <c r="H612" s="60"/>
      <c r="I612" s="31"/>
      <c r="J612" s="20"/>
      <c r="K612" s="21"/>
    </row>
    <row r="613" spans="1:16" ht="12.75">
      <c r="A613" s="6">
        <v>18</v>
      </c>
      <c r="B613" s="7"/>
      <c r="C613" s="8" t="s">
        <v>97</v>
      </c>
      <c r="D613" s="9"/>
      <c r="E613" s="32"/>
      <c r="F613" s="9"/>
      <c r="G613" s="9"/>
      <c r="H613" s="32"/>
      <c r="I613" s="32"/>
      <c r="J613" s="9"/>
      <c r="K613" s="9"/>
      <c r="L613" s="108"/>
      <c r="M613" s="108"/>
      <c r="N613" s="108"/>
      <c r="O613" s="108"/>
      <c r="P613" s="108"/>
    </row>
    <row r="614" spans="1:16" ht="295.5">
      <c r="A614" s="34">
        <v>1</v>
      </c>
      <c r="B614" s="53" t="s">
        <v>130</v>
      </c>
      <c r="C614" s="112" t="s">
        <v>222</v>
      </c>
      <c r="D614" s="12"/>
      <c r="E614" s="12"/>
      <c r="F614" s="12"/>
      <c r="G614" s="12"/>
      <c r="H614" s="12"/>
      <c r="I614" s="29"/>
      <c r="J614" s="12"/>
      <c r="K614" s="95"/>
      <c r="L614" s="108"/>
      <c r="M614" s="108"/>
      <c r="N614" s="108"/>
      <c r="O614" s="108"/>
      <c r="P614" s="108"/>
    </row>
    <row r="615" spans="1:16" ht="12.75">
      <c r="A615" s="34"/>
      <c r="B615" s="53"/>
      <c r="C615" s="11"/>
      <c r="D615" s="12">
        <v>1</v>
      </c>
      <c r="E615" s="37"/>
      <c r="F615" s="38"/>
      <c r="G615" s="13"/>
      <c r="H615" s="13">
        <f>D615</f>
        <v>1</v>
      </c>
      <c r="I615" s="29"/>
      <c r="J615" s="12"/>
      <c r="K615" s="34"/>
      <c r="L615" s="108"/>
      <c r="M615" s="108"/>
      <c r="N615" s="108"/>
      <c r="O615" s="108"/>
      <c r="P615" s="108"/>
    </row>
    <row r="616" spans="1:16" ht="12.75">
      <c r="A616" s="35"/>
      <c r="B616" s="54"/>
      <c r="C616" s="46"/>
      <c r="D616" s="14"/>
      <c r="E616" s="92"/>
      <c r="F616" s="92"/>
      <c r="G616" s="92"/>
      <c r="H616" s="92"/>
      <c r="I616" s="28">
        <f>SUM(H615:H615)</f>
        <v>1</v>
      </c>
      <c r="J616" s="28">
        <v>5842.3</v>
      </c>
      <c r="K616" s="110">
        <f>I616*J616</f>
        <v>5842.3</v>
      </c>
      <c r="L616" s="108"/>
      <c r="M616" s="108"/>
      <c r="N616" s="108"/>
      <c r="O616" s="108"/>
      <c r="P616" s="108"/>
    </row>
    <row r="617" spans="1:16" ht="12.75">
      <c r="A617" s="18"/>
      <c r="B617" s="19"/>
      <c r="C617" s="47"/>
      <c r="D617" s="18"/>
      <c r="E617" s="60"/>
      <c r="F617" s="61"/>
      <c r="G617" s="61"/>
      <c r="H617" s="60"/>
      <c r="I617" s="31"/>
      <c r="J617" s="20"/>
      <c r="K617" s="21"/>
      <c r="L617" s="108"/>
      <c r="M617" s="108"/>
      <c r="N617" s="108"/>
      <c r="O617" s="108"/>
      <c r="P617" s="108"/>
    </row>
    <row r="618" spans="1:16" s="106" customFormat="1" ht="12.75">
      <c r="A618" s="55"/>
      <c r="B618" s="56"/>
      <c r="C618" s="48" t="s">
        <v>97</v>
      </c>
      <c r="D618" s="55"/>
      <c r="E618" s="100"/>
      <c r="F618" s="101"/>
      <c r="G618" s="101"/>
      <c r="H618" s="100"/>
      <c r="I618" s="57"/>
      <c r="J618" s="58"/>
      <c r="K618" s="59">
        <f>SUM(K614:K617)</f>
        <v>5842.3</v>
      </c>
      <c r="L618" s="109"/>
      <c r="M618" s="109"/>
      <c r="N618" s="109"/>
      <c r="O618" s="109"/>
      <c r="P618" s="109"/>
    </row>
    <row r="619" spans="1:11" ht="12.75">
      <c r="A619" s="18"/>
      <c r="B619" s="19"/>
      <c r="D619" s="18"/>
      <c r="E619" s="60"/>
      <c r="F619" s="61"/>
      <c r="G619" s="61"/>
      <c r="H619" s="60"/>
      <c r="I619" s="31"/>
      <c r="J619" s="20"/>
      <c r="K619" s="21"/>
    </row>
    <row r="620" spans="1:11" ht="12.75">
      <c r="A620" s="18"/>
      <c r="B620" s="19"/>
      <c r="D620" s="18"/>
      <c r="E620" s="60"/>
      <c r="F620" s="61"/>
      <c r="G620" s="61"/>
      <c r="H620" s="60"/>
      <c r="I620" s="31"/>
      <c r="J620" s="20"/>
      <c r="K620" s="21"/>
    </row>
    <row r="621" spans="1:16" ht="12.75">
      <c r="A621" s="6">
        <v>19</v>
      </c>
      <c r="B621" s="7"/>
      <c r="C621" s="8" t="s">
        <v>78</v>
      </c>
      <c r="D621" s="9"/>
      <c r="E621" s="32"/>
      <c r="F621" s="9"/>
      <c r="G621" s="9"/>
      <c r="H621" s="32"/>
      <c r="I621" s="32"/>
      <c r="J621" s="9"/>
      <c r="K621" s="9"/>
      <c r="L621" s="108"/>
      <c r="M621" s="108"/>
      <c r="N621" s="108"/>
      <c r="O621" s="108"/>
      <c r="P621" s="108"/>
    </row>
    <row r="622" spans="1:16" ht="20.25">
      <c r="A622" s="34">
        <v>1</v>
      </c>
      <c r="B622" s="53" t="s">
        <v>130</v>
      </c>
      <c r="C622" s="11" t="s">
        <v>83</v>
      </c>
      <c r="D622" s="12"/>
      <c r="E622" s="12"/>
      <c r="F622" s="12"/>
      <c r="G622" s="12"/>
      <c r="H622" s="12"/>
      <c r="I622" s="29"/>
      <c r="J622" s="12"/>
      <c r="K622" s="95"/>
      <c r="L622" s="108"/>
      <c r="M622" s="108"/>
      <c r="N622" s="108"/>
      <c r="O622" s="108"/>
      <c r="P622" s="108"/>
    </row>
    <row r="623" spans="1:16" ht="12.75">
      <c r="A623" s="34"/>
      <c r="B623" s="53"/>
      <c r="C623" s="11"/>
      <c r="D623" s="12">
        <v>1</v>
      </c>
      <c r="E623" s="37"/>
      <c r="F623" s="38"/>
      <c r="G623" s="13"/>
      <c r="H623" s="13">
        <f>D623</f>
        <v>1</v>
      </c>
      <c r="I623" s="29"/>
      <c r="J623" s="12"/>
      <c r="K623" s="34"/>
      <c r="L623" s="108"/>
      <c r="M623" s="108"/>
      <c r="N623" s="108"/>
      <c r="O623" s="108"/>
      <c r="P623" s="108"/>
    </row>
    <row r="624" spans="1:16" ht="12.75">
      <c r="A624" s="35"/>
      <c r="B624" s="54"/>
      <c r="C624" s="46"/>
      <c r="D624" s="14"/>
      <c r="E624" s="92"/>
      <c r="F624" s="92"/>
      <c r="G624" s="92"/>
      <c r="H624" s="92"/>
      <c r="I624" s="28">
        <f>SUM(H623:H623)</f>
        <v>1</v>
      </c>
      <c r="J624" s="28">
        <v>7005</v>
      </c>
      <c r="K624" s="110">
        <f>I624*J624</f>
        <v>7005</v>
      </c>
      <c r="L624" s="108"/>
      <c r="M624" s="108"/>
      <c r="N624" s="108"/>
      <c r="O624" s="108"/>
      <c r="P624" s="108"/>
    </row>
    <row r="625" spans="1:16" ht="12.75">
      <c r="A625" s="18"/>
      <c r="B625" s="19"/>
      <c r="C625" s="47"/>
      <c r="D625" s="18"/>
      <c r="E625" s="60"/>
      <c r="F625" s="61"/>
      <c r="G625" s="61"/>
      <c r="H625" s="60"/>
      <c r="I625" s="31"/>
      <c r="J625" s="20"/>
      <c r="K625" s="21"/>
      <c r="L625" s="108"/>
      <c r="M625" s="108"/>
      <c r="N625" s="108"/>
      <c r="O625" s="108"/>
      <c r="P625" s="108"/>
    </row>
    <row r="626" spans="1:16" s="106" customFormat="1" ht="12.75">
      <c r="A626" s="55"/>
      <c r="B626" s="56"/>
      <c r="C626" s="48" t="s">
        <v>78</v>
      </c>
      <c r="D626" s="55"/>
      <c r="E626" s="100"/>
      <c r="F626" s="101"/>
      <c r="G626" s="101"/>
      <c r="H626" s="100"/>
      <c r="I626" s="57"/>
      <c r="J626" s="58"/>
      <c r="K626" s="59">
        <f>SUM(K622:K625)</f>
        <v>7005</v>
      </c>
      <c r="L626" s="109"/>
      <c r="M626" s="109"/>
      <c r="N626" s="109"/>
      <c r="O626" s="109"/>
      <c r="P626" s="109"/>
    </row>
    <row r="627" spans="1:11" ht="12.75">
      <c r="A627" s="18"/>
      <c r="B627" s="19"/>
      <c r="D627" s="18"/>
      <c r="E627" s="60"/>
      <c r="F627" s="61"/>
      <c r="G627" s="61"/>
      <c r="H627" s="60"/>
      <c r="I627" s="31"/>
      <c r="J627" s="20"/>
      <c r="K627" s="21"/>
    </row>
    <row r="628" spans="1:11" ht="12.75">
      <c r="A628" s="18"/>
      <c r="B628" s="19"/>
      <c r="D628" s="18"/>
      <c r="E628" s="60"/>
      <c r="F628" s="61"/>
      <c r="G628" s="61"/>
      <c r="H628" s="60"/>
      <c r="I628" s="31"/>
      <c r="J628" s="20"/>
      <c r="K628" s="21"/>
    </row>
    <row r="629" spans="1:11" ht="12.75">
      <c r="A629" s="18"/>
      <c r="B629" s="19"/>
      <c r="D629" s="18"/>
      <c r="E629" s="60"/>
      <c r="F629" s="61"/>
      <c r="G629" s="61"/>
      <c r="H629" s="60"/>
      <c r="I629" s="31"/>
      <c r="J629" s="20"/>
      <c r="K629" s="21"/>
    </row>
    <row r="630" spans="1:11" ht="12.75">
      <c r="A630" s="18"/>
      <c r="B630" s="19"/>
      <c r="D630" s="18"/>
      <c r="E630" s="60"/>
      <c r="F630" s="61"/>
      <c r="G630" s="61"/>
      <c r="H630" s="60"/>
      <c r="I630" s="31"/>
      <c r="J630" s="20"/>
      <c r="K630" s="21"/>
    </row>
    <row r="631" spans="1:11" ht="12.75">
      <c r="A631" s="18"/>
      <c r="B631" s="19"/>
      <c r="D631" s="18"/>
      <c r="E631" s="60"/>
      <c r="F631" s="61"/>
      <c r="G631" s="61"/>
      <c r="H631" s="60"/>
      <c r="I631" s="31"/>
      <c r="J631" s="20"/>
      <c r="K631" s="21"/>
    </row>
    <row r="632" spans="1:11" ht="12.75">
      <c r="A632" s="18"/>
      <c r="B632" s="19"/>
      <c r="D632" s="18"/>
      <c r="E632" s="60"/>
      <c r="F632" s="61"/>
      <c r="G632" s="61"/>
      <c r="H632" s="60"/>
      <c r="I632" s="31"/>
      <c r="J632" s="20"/>
      <c r="K632" s="21"/>
    </row>
    <row r="633" spans="1:11" ht="12.75">
      <c r="A633" s="18"/>
      <c r="B633" s="19"/>
      <c r="D633" s="18"/>
      <c r="E633" s="60"/>
      <c r="F633" s="61"/>
      <c r="G633" s="61"/>
      <c r="H633" s="60"/>
      <c r="I633" s="31"/>
      <c r="J633" s="20"/>
      <c r="K633" s="21"/>
    </row>
    <row r="634" spans="1:11" ht="12.75">
      <c r="A634" s="18"/>
      <c r="B634" s="19"/>
      <c r="D634" s="18"/>
      <c r="E634" s="60"/>
      <c r="F634" s="61"/>
      <c r="G634" s="61"/>
      <c r="H634" s="60"/>
      <c r="I634" s="31"/>
      <c r="J634" s="20"/>
      <c r="K634" s="21"/>
    </row>
    <row r="635" spans="1:11" ht="12.75">
      <c r="A635" s="18"/>
      <c r="B635" s="19"/>
      <c r="D635" s="18"/>
      <c r="E635" s="60"/>
      <c r="F635" s="61"/>
      <c r="G635" s="61"/>
      <c r="H635" s="60"/>
      <c r="I635" s="31"/>
      <c r="J635" s="20"/>
      <c r="K635" s="21"/>
    </row>
    <row r="636" spans="1:11" ht="12.75">
      <c r="A636" s="18"/>
      <c r="B636" s="19"/>
      <c r="D636" s="18"/>
      <c r="E636" s="60"/>
      <c r="F636" s="61"/>
      <c r="G636" s="61"/>
      <c r="H636" s="60"/>
      <c r="I636" s="31"/>
      <c r="J636" s="20"/>
      <c r="K636" s="21"/>
    </row>
    <row r="637" spans="1:11" ht="12.75">
      <c r="A637" s="18"/>
      <c r="B637" s="19"/>
      <c r="D637" s="18"/>
      <c r="E637" s="60"/>
      <c r="F637" s="61"/>
      <c r="G637" s="61"/>
      <c r="H637" s="60"/>
      <c r="I637" s="31"/>
      <c r="J637" s="20"/>
      <c r="K637" s="21"/>
    </row>
    <row r="638" spans="1:11" ht="12.75">
      <c r="A638" s="18"/>
      <c r="B638" s="19"/>
      <c r="D638" s="18"/>
      <c r="E638" s="60"/>
      <c r="F638" s="61"/>
      <c r="G638" s="61"/>
      <c r="H638" s="60"/>
      <c r="I638" s="31"/>
      <c r="J638" s="20"/>
      <c r="K638" s="21"/>
    </row>
    <row r="639" spans="1:11" ht="12.75">
      <c r="A639" s="18"/>
      <c r="B639" s="19"/>
      <c r="D639" s="18"/>
      <c r="E639" s="60"/>
      <c r="F639" s="61"/>
      <c r="G639" s="61"/>
      <c r="H639" s="60"/>
      <c r="I639" s="31"/>
      <c r="J639" s="20"/>
      <c r="K639" s="21"/>
    </row>
    <row r="640" spans="1:11" ht="12.75">
      <c r="A640" s="18"/>
      <c r="B640" s="19"/>
      <c r="D640" s="18"/>
      <c r="E640" s="60"/>
      <c r="F640" s="61"/>
      <c r="G640" s="61"/>
      <c r="H640" s="60"/>
      <c r="I640" s="31"/>
      <c r="J640" s="20"/>
      <c r="K640" s="21"/>
    </row>
    <row r="641" spans="1:11" ht="12.75">
      <c r="A641" s="18"/>
      <c r="B641" s="19"/>
      <c r="D641" s="18"/>
      <c r="E641" s="60"/>
      <c r="F641" s="61"/>
      <c r="G641" s="61"/>
      <c r="H641" s="60"/>
      <c r="I641" s="31"/>
      <c r="J641" s="20"/>
      <c r="K641" s="21"/>
    </row>
    <row r="642" spans="1:11" ht="12.75">
      <c r="A642" s="18"/>
      <c r="B642" s="19"/>
      <c r="D642" s="18"/>
      <c r="E642" s="60"/>
      <c r="F642" s="61"/>
      <c r="G642" s="61"/>
      <c r="H642" s="60"/>
      <c r="I642" s="31"/>
      <c r="J642" s="20"/>
      <c r="K642" s="21"/>
    </row>
    <row r="643" spans="1:11" ht="12.75">
      <c r="A643" s="18"/>
      <c r="B643" s="19"/>
      <c r="D643" s="18"/>
      <c r="E643" s="60"/>
      <c r="F643" s="61"/>
      <c r="G643" s="61"/>
      <c r="H643" s="60"/>
      <c r="I643" s="31"/>
      <c r="J643" s="20"/>
      <c r="K643" s="21"/>
    </row>
    <row r="644" spans="1:11" ht="12.75">
      <c r="A644" s="18"/>
      <c r="B644" s="19"/>
      <c r="D644" s="18"/>
      <c r="E644" s="60"/>
      <c r="F644" s="61"/>
      <c r="G644" s="61"/>
      <c r="H644" s="60"/>
      <c r="I644" s="31"/>
      <c r="J644" s="20"/>
      <c r="K644" s="21"/>
    </row>
    <row r="645" spans="1:11" ht="12.75">
      <c r="A645" s="18"/>
      <c r="B645" s="19"/>
      <c r="D645" s="18"/>
      <c r="E645" s="60"/>
      <c r="F645" s="61"/>
      <c r="G645" s="61"/>
      <c r="H645" s="60"/>
      <c r="I645" s="31"/>
      <c r="J645" s="20"/>
      <c r="K645" s="21"/>
    </row>
    <row r="646" spans="1:11" ht="12.75">
      <c r="A646" s="18"/>
      <c r="B646" s="19"/>
      <c r="D646" s="18"/>
      <c r="E646" s="60"/>
      <c r="F646" s="61"/>
      <c r="G646" s="61"/>
      <c r="H646" s="60"/>
      <c r="I646" s="31"/>
      <c r="J646" s="20"/>
      <c r="K646" s="21"/>
    </row>
    <row r="647" spans="1:11" ht="12.75">
      <c r="A647" s="18"/>
      <c r="B647" s="19"/>
      <c r="D647" s="18"/>
      <c r="E647" s="60"/>
      <c r="F647" s="61"/>
      <c r="G647" s="61"/>
      <c r="H647" s="60"/>
      <c r="I647" s="31"/>
      <c r="J647" s="20"/>
      <c r="K647" s="21"/>
    </row>
    <row r="648" spans="1:11" ht="12.75">
      <c r="A648" s="18"/>
      <c r="B648" s="19"/>
      <c r="D648" s="18"/>
      <c r="E648" s="60"/>
      <c r="F648" s="61"/>
      <c r="G648" s="61"/>
      <c r="H648" s="60"/>
      <c r="I648" s="31"/>
      <c r="J648" s="20"/>
      <c r="K648" s="21"/>
    </row>
    <row r="649" spans="1:11" ht="12.75">
      <c r="A649" s="18"/>
      <c r="B649" s="19"/>
      <c r="D649" s="18"/>
      <c r="E649" s="60"/>
      <c r="F649" s="61"/>
      <c r="G649" s="61"/>
      <c r="H649" s="60"/>
      <c r="I649" s="31"/>
      <c r="J649" s="20"/>
      <c r="K649" s="21"/>
    </row>
    <row r="650" spans="1:11" ht="12.75">
      <c r="A650" s="18"/>
      <c r="B650" s="19"/>
      <c r="D650" s="18"/>
      <c r="E650" s="60"/>
      <c r="F650" s="61"/>
      <c r="G650" s="61"/>
      <c r="H650" s="60"/>
      <c r="I650" s="31"/>
      <c r="J650" s="20"/>
      <c r="K650" s="21"/>
    </row>
    <row r="651" spans="1:11" ht="12.75">
      <c r="A651" s="18"/>
      <c r="B651" s="19"/>
      <c r="D651" s="18"/>
      <c r="E651" s="60"/>
      <c r="F651" s="61"/>
      <c r="G651" s="61"/>
      <c r="H651" s="60"/>
      <c r="I651" s="31"/>
      <c r="J651" s="20"/>
      <c r="K651" s="21"/>
    </row>
    <row r="652" spans="1:11" ht="12.75">
      <c r="A652" s="18"/>
      <c r="B652" s="19"/>
      <c r="D652" s="18"/>
      <c r="E652" s="60"/>
      <c r="F652" s="61"/>
      <c r="G652" s="61"/>
      <c r="H652" s="60"/>
      <c r="I652" s="31"/>
      <c r="J652" s="20"/>
      <c r="K652" s="21"/>
    </row>
    <row r="653" spans="1:11" ht="12.75">
      <c r="A653" s="18"/>
      <c r="B653" s="19"/>
      <c r="D653" s="18"/>
      <c r="E653" s="60"/>
      <c r="F653" s="61"/>
      <c r="G653" s="61"/>
      <c r="H653" s="60"/>
      <c r="I653" s="31"/>
      <c r="J653" s="20"/>
      <c r="K653" s="21"/>
    </row>
    <row r="654" spans="1:11" ht="12.75">
      <c r="A654" s="18"/>
      <c r="B654" s="19"/>
      <c r="D654" s="18"/>
      <c r="E654" s="60"/>
      <c r="F654" s="61"/>
      <c r="G654" s="61"/>
      <c r="H654" s="60"/>
      <c r="I654" s="31"/>
      <c r="J654" s="20"/>
      <c r="K654" s="21"/>
    </row>
    <row r="655" spans="1:11" ht="12.75">
      <c r="A655" s="18"/>
      <c r="B655" s="19"/>
      <c r="D655" s="18"/>
      <c r="E655" s="60"/>
      <c r="F655" s="61"/>
      <c r="G655" s="61"/>
      <c r="H655" s="60"/>
      <c r="I655" s="31"/>
      <c r="J655" s="20"/>
      <c r="K655" s="21"/>
    </row>
    <row r="656" spans="1:11" ht="12.75">
      <c r="A656" s="18"/>
      <c r="B656" s="19"/>
      <c r="D656" s="18"/>
      <c r="E656" s="60"/>
      <c r="F656" s="61"/>
      <c r="G656" s="61"/>
      <c r="H656" s="60"/>
      <c r="I656" s="31"/>
      <c r="J656" s="20"/>
      <c r="K656" s="21"/>
    </row>
    <row r="657" spans="1:11" ht="12.75">
      <c r="A657" s="18"/>
      <c r="B657" s="19"/>
      <c r="D657" s="18"/>
      <c r="E657" s="60"/>
      <c r="F657" s="61"/>
      <c r="G657" s="61"/>
      <c r="H657" s="60"/>
      <c r="I657" s="31"/>
      <c r="J657" s="20"/>
      <c r="K657" s="21"/>
    </row>
    <row r="658" spans="1:11" ht="12.75">
      <c r="A658" s="18"/>
      <c r="B658" s="19"/>
      <c r="D658" s="18"/>
      <c r="E658" s="60"/>
      <c r="F658" s="61"/>
      <c r="G658" s="61"/>
      <c r="H658" s="60"/>
      <c r="I658" s="31"/>
      <c r="J658" s="20"/>
      <c r="K658" s="21"/>
    </row>
    <row r="659" spans="1:11" ht="12.75">
      <c r="A659" s="18"/>
      <c r="B659" s="19"/>
      <c r="D659" s="18"/>
      <c r="E659" s="60"/>
      <c r="F659" s="61"/>
      <c r="G659" s="61"/>
      <c r="H659" s="60"/>
      <c r="I659" s="31"/>
      <c r="J659" s="20"/>
      <c r="K659" s="21"/>
    </row>
    <row r="660" spans="1:11" ht="12.75">
      <c r="A660" s="18"/>
      <c r="B660" s="19"/>
      <c r="D660" s="18"/>
      <c r="E660" s="60"/>
      <c r="F660" s="61"/>
      <c r="G660" s="61"/>
      <c r="H660" s="60"/>
      <c r="I660" s="31"/>
      <c r="J660" s="20"/>
      <c r="K660" s="21"/>
    </row>
    <row r="661" spans="1:11" ht="12.75">
      <c r="A661" s="18"/>
      <c r="B661" s="19"/>
      <c r="D661" s="18"/>
      <c r="E661" s="60"/>
      <c r="F661" s="61"/>
      <c r="G661" s="61"/>
      <c r="H661" s="60"/>
      <c r="I661" s="31"/>
      <c r="J661" s="20"/>
      <c r="K661" s="21"/>
    </row>
    <row r="662" spans="1:11" ht="12.75">
      <c r="A662" s="18"/>
      <c r="B662" s="19"/>
      <c r="D662" s="18"/>
      <c r="E662" s="60"/>
      <c r="F662" s="61"/>
      <c r="G662" s="61"/>
      <c r="H662" s="60"/>
      <c r="I662" s="31"/>
      <c r="J662" s="20"/>
      <c r="K662" s="21"/>
    </row>
    <row r="663" spans="1:11" ht="12.75">
      <c r="A663" s="18"/>
      <c r="B663" s="19"/>
      <c r="D663" s="18"/>
      <c r="E663" s="60"/>
      <c r="F663" s="61"/>
      <c r="G663" s="61"/>
      <c r="H663" s="60"/>
      <c r="I663" s="31"/>
      <c r="J663" s="20"/>
      <c r="K663" s="21"/>
    </row>
    <row r="664" spans="1:11" ht="12.75">
      <c r="A664" s="18"/>
      <c r="B664" s="19"/>
      <c r="D664" s="18"/>
      <c r="E664" s="60"/>
      <c r="F664" s="61"/>
      <c r="G664" s="61"/>
      <c r="H664" s="60"/>
      <c r="I664" s="31"/>
      <c r="J664" s="20"/>
      <c r="K664" s="21"/>
    </row>
    <row r="665" spans="1:11" ht="12.75">
      <c r="A665" s="18"/>
      <c r="B665" s="19"/>
      <c r="D665" s="18"/>
      <c r="E665" s="60"/>
      <c r="F665" s="61"/>
      <c r="G665" s="61"/>
      <c r="H665" s="60"/>
      <c r="I665" s="31"/>
      <c r="J665" s="20"/>
      <c r="K665" s="21"/>
    </row>
    <row r="666" spans="1:11" ht="12.75">
      <c r="A666" s="18"/>
      <c r="B666" s="19"/>
      <c r="D666" s="18"/>
      <c r="E666" s="60"/>
      <c r="F666" s="61"/>
      <c r="G666" s="61"/>
      <c r="H666" s="60"/>
      <c r="I666" s="31"/>
      <c r="J666" s="20"/>
      <c r="K666" s="21"/>
    </row>
    <row r="667" spans="1:11" ht="12.75">
      <c r="A667" s="18"/>
      <c r="B667" s="19"/>
      <c r="D667" s="18"/>
      <c r="E667" s="60"/>
      <c r="F667" s="61"/>
      <c r="G667" s="61"/>
      <c r="H667" s="60"/>
      <c r="I667" s="31"/>
      <c r="J667" s="20"/>
      <c r="K667" s="21"/>
    </row>
    <row r="668" spans="1:11" ht="12.75">
      <c r="A668" s="18"/>
      <c r="B668" s="19"/>
      <c r="D668" s="18"/>
      <c r="E668" s="60"/>
      <c r="F668" s="61"/>
      <c r="G668" s="61"/>
      <c r="H668" s="60"/>
      <c r="I668" s="31"/>
      <c r="J668" s="20"/>
      <c r="K668" s="21"/>
    </row>
    <row r="669" spans="1:11" ht="12.75">
      <c r="A669" s="18"/>
      <c r="B669" s="19"/>
      <c r="D669" s="18"/>
      <c r="E669" s="60"/>
      <c r="F669" s="61"/>
      <c r="G669" s="61"/>
      <c r="H669" s="60"/>
      <c r="I669" s="31"/>
      <c r="J669" s="20"/>
      <c r="K669" s="21"/>
    </row>
    <row r="670" spans="1:11" ht="12.75">
      <c r="A670" s="18"/>
      <c r="B670" s="19"/>
      <c r="D670" s="18"/>
      <c r="E670" s="60"/>
      <c r="F670" s="61"/>
      <c r="G670" s="61"/>
      <c r="H670" s="60"/>
      <c r="I670" s="31"/>
      <c r="J670" s="20"/>
      <c r="K670" s="21"/>
    </row>
    <row r="671" spans="1:11" ht="12.75">
      <c r="A671" s="18"/>
      <c r="B671" s="19"/>
      <c r="D671" s="18"/>
      <c r="E671" s="60"/>
      <c r="F671" s="61"/>
      <c r="G671" s="61"/>
      <c r="H671" s="60"/>
      <c r="I671" s="31"/>
      <c r="J671" s="20"/>
      <c r="K671" s="21"/>
    </row>
    <row r="672" spans="1:11" ht="12.75">
      <c r="A672" s="18"/>
      <c r="B672" s="19"/>
      <c r="D672" s="18"/>
      <c r="E672" s="60"/>
      <c r="F672" s="61"/>
      <c r="G672" s="61"/>
      <c r="H672" s="60"/>
      <c r="I672" s="31"/>
      <c r="J672" s="20"/>
      <c r="K672" s="21"/>
    </row>
    <row r="673" spans="1:11" ht="12.75">
      <c r="A673" s="18"/>
      <c r="B673" s="19"/>
      <c r="D673" s="18"/>
      <c r="E673" s="60"/>
      <c r="F673" s="61"/>
      <c r="G673" s="61"/>
      <c r="H673" s="60"/>
      <c r="I673" s="31"/>
      <c r="J673" s="20"/>
      <c r="K673" s="21"/>
    </row>
    <row r="674" spans="1:11" ht="12.75">
      <c r="A674" s="18"/>
      <c r="B674" s="19"/>
      <c r="D674" s="18"/>
      <c r="E674" s="60"/>
      <c r="F674" s="61"/>
      <c r="G674" s="61"/>
      <c r="H674" s="60"/>
      <c r="I674" s="31"/>
      <c r="J674" s="20"/>
      <c r="K674" s="21"/>
    </row>
    <row r="675" spans="1:11" ht="12.75">
      <c r="A675" s="18"/>
      <c r="B675" s="19"/>
      <c r="D675" s="18"/>
      <c r="E675" s="60"/>
      <c r="F675" s="61"/>
      <c r="G675" s="61"/>
      <c r="H675" s="60"/>
      <c r="I675" s="31"/>
      <c r="J675" s="20"/>
      <c r="K675" s="21"/>
    </row>
    <row r="676" spans="1:11" ht="12.75">
      <c r="A676" s="18"/>
      <c r="B676" s="19"/>
      <c r="D676" s="18"/>
      <c r="E676" s="60"/>
      <c r="F676" s="61"/>
      <c r="G676" s="61"/>
      <c r="H676" s="60"/>
      <c r="I676" s="31"/>
      <c r="J676" s="20"/>
      <c r="K676" s="21"/>
    </row>
    <row r="677" spans="1:11" ht="12.75">
      <c r="A677" s="18"/>
      <c r="B677" s="19"/>
      <c r="D677" s="18"/>
      <c r="E677" s="60"/>
      <c r="F677" s="61"/>
      <c r="G677" s="61"/>
      <c r="H677" s="60"/>
      <c r="I677" s="31"/>
      <c r="J677" s="20"/>
      <c r="K677" s="21"/>
    </row>
    <row r="678" spans="1:11" ht="12.75">
      <c r="A678" s="18"/>
      <c r="B678" s="19"/>
      <c r="D678" s="18"/>
      <c r="E678" s="60"/>
      <c r="F678" s="61"/>
      <c r="G678" s="61"/>
      <c r="H678" s="60"/>
      <c r="I678" s="31"/>
      <c r="J678" s="20"/>
      <c r="K678" s="21"/>
    </row>
    <row r="679" spans="1:11" ht="12.75">
      <c r="A679" s="18"/>
      <c r="B679" s="19"/>
      <c r="D679" s="18"/>
      <c r="E679" s="60"/>
      <c r="F679" s="61"/>
      <c r="G679" s="61"/>
      <c r="H679" s="60"/>
      <c r="I679" s="31"/>
      <c r="J679" s="20"/>
      <c r="K679" s="21"/>
    </row>
    <row r="680" spans="1:11" ht="12.75">
      <c r="A680" s="18"/>
      <c r="B680" s="19"/>
      <c r="D680" s="18"/>
      <c r="E680" s="60"/>
      <c r="F680" s="61"/>
      <c r="G680" s="61"/>
      <c r="H680" s="60"/>
      <c r="I680" s="31"/>
      <c r="J680" s="20"/>
      <c r="K680" s="21"/>
    </row>
    <row r="681" spans="1:11" ht="12.75">
      <c r="A681" s="18"/>
      <c r="B681" s="19"/>
      <c r="D681" s="18"/>
      <c r="E681" s="60"/>
      <c r="F681" s="61"/>
      <c r="G681" s="61"/>
      <c r="H681" s="60"/>
      <c r="I681" s="31"/>
      <c r="J681" s="20"/>
      <c r="K681" s="21"/>
    </row>
    <row r="682" spans="1:11" ht="12.75">
      <c r="A682" s="18"/>
      <c r="B682" s="19"/>
      <c r="D682" s="18"/>
      <c r="E682" s="60"/>
      <c r="F682" s="61"/>
      <c r="G682" s="61"/>
      <c r="H682" s="60"/>
      <c r="I682" s="31"/>
      <c r="J682" s="20"/>
      <c r="K682" s="21"/>
    </row>
    <row r="683" spans="1:11" ht="12.75">
      <c r="A683" s="18"/>
      <c r="B683" s="19"/>
      <c r="D683" s="18"/>
      <c r="E683" s="60"/>
      <c r="F683" s="61"/>
      <c r="G683" s="61"/>
      <c r="H683" s="60"/>
      <c r="I683" s="31"/>
      <c r="J683" s="20"/>
      <c r="K683" s="21"/>
    </row>
    <row r="684" spans="1:11" ht="12.75">
      <c r="A684" s="18"/>
      <c r="B684" s="19"/>
      <c r="D684" s="18"/>
      <c r="E684" s="60"/>
      <c r="F684" s="61"/>
      <c r="G684" s="61"/>
      <c r="H684" s="60"/>
      <c r="I684" s="31"/>
      <c r="J684" s="20"/>
      <c r="K684" s="21"/>
    </row>
    <row r="685" spans="1:11" ht="12.75">
      <c r="A685" s="18"/>
      <c r="B685" s="19"/>
      <c r="D685" s="18"/>
      <c r="E685" s="60"/>
      <c r="F685" s="61"/>
      <c r="G685" s="61"/>
      <c r="H685" s="60"/>
      <c r="I685" s="31"/>
      <c r="J685" s="20"/>
      <c r="K685" s="21"/>
    </row>
    <row r="686" spans="1:11" ht="12.75">
      <c r="A686" s="52"/>
      <c r="B686" s="52"/>
      <c r="D686" s="62"/>
      <c r="E686" s="63"/>
      <c r="F686" s="62"/>
      <c r="G686" s="62"/>
      <c r="H686" s="63"/>
      <c r="I686" s="63"/>
      <c r="J686" s="62"/>
      <c r="K686" s="62"/>
    </row>
    <row r="687" spans="1:11" ht="12.75">
      <c r="A687" s="52"/>
      <c r="B687" s="52"/>
      <c r="D687" s="62"/>
      <c r="E687" s="63"/>
      <c r="F687" s="62"/>
      <c r="G687" s="62"/>
      <c r="H687" s="63"/>
      <c r="I687" s="63"/>
      <c r="J687" s="62"/>
      <c r="K687" s="62"/>
    </row>
    <row r="692" spans="1:11" s="106" customFormat="1" ht="12.75">
      <c r="A692" s="49"/>
      <c r="B692" s="49"/>
      <c r="C692" s="27"/>
      <c r="D692" s="49"/>
      <c r="E692" s="105"/>
      <c r="F692" s="49"/>
      <c r="G692" s="49"/>
      <c r="H692" s="105"/>
      <c r="I692" s="105"/>
      <c r="J692" s="49"/>
      <c r="K692" s="49"/>
    </row>
  </sheetData>
  <sheetProtection/>
  <mergeCells count="293">
    <mergeCell ref="A571:A573"/>
    <mergeCell ref="B571:B573"/>
    <mergeCell ref="A547:A549"/>
    <mergeCell ref="B547:B549"/>
    <mergeCell ref="A556:A558"/>
    <mergeCell ref="B556:B558"/>
    <mergeCell ref="A568:A570"/>
    <mergeCell ref="B568:B570"/>
    <mergeCell ref="A565:A567"/>
    <mergeCell ref="B565:B567"/>
    <mergeCell ref="A489:A491"/>
    <mergeCell ref="B489:B491"/>
    <mergeCell ref="A524:A526"/>
    <mergeCell ref="B524:B526"/>
    <mergeCell ref="A527:A529"/>
    <mergeCell ref="B527:B529"/>
    <mergeCell ref="A513:A515"/>
    <mergeCell ref="B513:B515"/>
    <mergeCell ref="A519:A523"/>
    <mergeCell ref="B519:B523"/>
    <mergeCell ref="A347:A349"/>
    <mergeCell ref="B347:B349"/>
    <mergeCell ref="A350:A352"/>
    <mergeCell ref="B350:B352"/>
    <mergeCell ref="A353:A355"/>
    <mergeCell ref="B353:B355"/>
    <mergeCell ref="B380:B383"/>
    <mergeCell ref="A384:A387"/>
    <mergeCell ref="B384:B387"/>
    <mergeCell ref="A388:A391"/>
    <mergeCell ref="B396:B398"/>
    <mergeCell ref="A434:A436"/>
    <mergeCell ref="B418:B425"/>
    <mergeCell ref="A399:A403"/>
    <mergeCell ref="B399:B403"/>
    <mergeCell ref="A368:A370"/>
    <mergeCell ref="B368:B370"/>
    <mergeCell ref="A426:A433"/>
    <mergeCell ref="B426:B433"/>
    <mergeCell ref="B446:B448"/>
    <mergeCell ref="A449:A451"/>
    <mergeCell ref="B449:B451"/>
    <mergeCell ref="A392:A395"/>
    <mergeCell ref="B392:B395"/>
    <mergeCell ref="A380:A383"/>
    <mergeCell ref="A365:A367"/>
    <mergeCell ref="B365:B367"/>
    <mergeCell ref="A359:A361"/>
    <mergeCell ref="B359:B361"/>
    <mergeCell ref="A362:A364"/>
    <mergeCell ref="B362:B364"/>
    <mergeCell ref="A356:A358"/>
    <mergeCell ref="B356:B358"/>
    <mergeCell ref="A335:A337"/>
    <mergeCell ref="B335:B337"/>
    <mergeCell ref="A341:A343"/>
    <mergeCell ref="B341:B343"/>
    <mergeCell ref="A344:A346"/>
    <mergeCell ref="B344:B346"/>
    <mergeCell ref="A338:A340"/>
    <mergeCell ref="B338:B340"/>
    <mergeCell ref="B317:B319"/>
    <mergeCell ref="A326:A328"/>
    <mergeCell ref="B326:B328"/>
    <mergeCell ref="A329:A331"/>
    <mergeCell ref="B329:B331"/>
    <mergeCell ref="A332:A334"/>
    <mergeCell ref="B332:B334"/>
    <mergeCell ref="B296:B298"/>
    <mergeCell ref="A293:A295"/>
    <mergeCell ref="B293:B295"/>
    <mergeCell ref="A320:A322"/>
    <mergeCell ref="B320:B322"/>
    <mergeCell ref="A323:A325"/>
    <mergeCell ref="B323:B325"/>
    <mergeCell ref="A314:A316"/>
    <mergeCell ref="B314:B316"/>
    <mergeCell ref="A317:A319"/>
    <mergeCell ref="A305:A307"/>
    <mergeCell ref="A308:A310"/>
    <mergeCell ref="B308:B310"/>
    <mergeCell ref="B305:B307"/>
    <mergeCell ref="A311:A313"/>
    <mergeCell ref="B299:B301"/>
    <mergeCell ref="A299:A301"/>
    <mergeCell ref="A265:A267"/>
    <mergeCell ref="B265:B267"/>
    <mergeCell ref="A248:A250"/>
    <mergeCell ref="B248:B250"/>
    <mergeCell ref="A302:A304"/>
    <mergeCell ref="B302:B304"/>
    <mergeCell ref="A276:A278"/>
    <mergeCell ref="B276:B278"/>
    <mergeCell ref="A279:A281"/>
    <mergeCell ref="B279:B281"/>
    <mergeCell ref="A245:A247"/>
    <mergeCell ref="B245:B247"/>
    <mergeCell ref="B233:B235"/>
    <mergeCell ref="A223:A227"/>
    <mergeCell ref="B223:B227"/>
    <mergeCell ref="A236:A238"/>
    <mergeCell ref="B236:B238"/>
    <mergeCell ref="A233:A235"/>
    <mergeCell ref="A242:A244"/>
    <mergeCell ref="B242:B244"/>
    <mergeCell ref="A134:A138"/>
    <mergeCell ref="B134:B138"/>
    <mergeCell ref="A159:A161"/>
    <mergeCell ref="A127:A130"/>
    <mergeCell ref="B127:B130"/>
    <mergeCell ref="A131:A133"/>
    <mergeCell ref="B131:B133"/>
    <mergeCell ref="A139:A141"/>
    <mergeCell ref="A150:A153"/>
    <mergeCell ref="B150:B153"/>
    <mergeCell ref="B239:B241"/>
    <mergeCell ref="A214:A216"/>
    <mergeCell ref="B214:B216"/>
    <mergeCell ref="A162:A164"/>
    <mergeCell ref="B172:B174"/>
    <mergeCell ref="B162:B164"/>
    <mergeCell ref="A239:A241"/>
    <mergeCell ref="A187:A189"/>
    <mergeCell ref="B187:B189"/>
    <mergeCell ref="B184:B186"/>
    <mergeCell ref="A376:A379"/>
    <mergeCell ref="B376:B379"/>
    <mergeCell ref="A268:A271"/>
    <mergeCell ref="B268:B271"/>
    <mergeCell ref="A290:A292"/>
    <mergeCell ref="B290:B292"/>
    <mergeCell ref="A272:A275"/>
    <mergeCell ref="B272:B275"/>
    <mergeCell ref="A296:A298"/>
    <mergeCell ref="B311:B313"/>
    <mergeCell ref="A287:A289"/>
    <mergeCell ref="B287:B289"/>
    <mergeCell ref="A251:A253"/>
    <mergeCell ref="B251:B253"/>
    <mergeCell ref="A254:A256"/>
    <mergeCell ref="B254:B256"/>
    <mergeCell ref="A257:A260"/>
    <mergeCell ref="B257:B260"/>
    <mergeCell ref="A261:A264"/>
    <mergeCell ref="B261:B264"/>
    <mergeCell ref="B106:B113"/>
    <mergeCell ref="B388:B391"/>
    <mergeCell ref="A146:A149"/>
    <mergeCell ref="B146:B149"/>
    <mergeCell ref="A205:A207"/>
    <mergeCell ref="B205:B207"/>
    <mergeCell ref="A184:A186"/>
    <mergeCell ref="A169:A171"/>
    <mergeCell ref="A165:A168"/>
    <mergeCell ref="A181:A183"/>
    <mergeCell ref="F1:F2"/>
    <mergeCell ref="G1:G2"/>
    <mergeCell ref="A1:A2"/>
    <mergeCell ref="A100:A102"/>
    <mergeCell ref="B100:B102"/>
    <mergeCell ref="B1:B2"/>
    <mergeCell ref="E1:E2"/>
    <mergeCell ref="A31:A37"/>
    <mergeCell ref="A4:A6"/>
    <mergeCell ref="B4:B6"/>
    <mergeCell ref="B584:B586"/>
    <mergeCell ref="A581:A583"/>
    <mergeCell ref="B581:B583"/>
    <mergeCell ref="I1:I2"/>
    <mergeCell ref="A121:A126"/>
    <mergeCell ref="B121:B126"/>
    <mergeCell ref="A114:A120"/>
    <mergeCell ref="B114:B120"/>
    <mergeCell ref="B165:B168"/>
    <mergeCell ref="H1:H2"/>
    <mergeCell ref="A443:A445"/>
    <mergeCell ref="B443:B445"/>
    <mergeCell ref="A396:A398"/>
    <mergeCell ref="A409:A412"/>
    <mergeCell ref="B409:B412"/>
    <mergeCell ref="A404:A408"/>
    <mergeCell ref="B404:B408"/>
    <mergeCell ref="A440:A442"/>
    <mergeCell ref="A592:A598"/>
    <mergeCell ref="B592:B598"/>
    <mergeCell ref="A584:A586"/>
    <mergeCell ref="A20:A22"/>
    <mergeCell ref="B20:B22"/>
    <mergeCell ref="A418:A425"/>
    <mergeCell ref="B434:B436"/>
    <mergeCell ref="A452:A454"/>
    <mergeCell ref="A46:A54"/>
    <mergeCell ref="B46:B54"/>
    <mergeCell ref="A7:A10"/>
    <mergeCell ref="B7:B10"/>
    <mergeCell ref="A23:A26"/>
    <mergeCell ref="B23:B26"/>
    <mergeCell ref="A11:A13"/>
    <mergeCell ref="A17:A19"/>
    <mergeCell ref="B17:B19"/>
    <mergeCell ref="B11:B13"/>
    <mergeCell ref="A14:A16"/>
    <mergeCell ref="B14:B16"/>
    <mergeCell ref="A27:A30"/>
    <mergeCell ref="B27:B30"/>
    <mergeCell ref="A55:A57"/>
    <mergeCell ref="B55:B57"/>
    <mergeCell ref="A58:A61"/>
    <mergeCell ref="B58:B61"/>
    <mergeCell ref="A38:A41"/>
    <mergeCell ref="B38:B41"/>
    <mergeCell ref="B31:B37"/>
    <mergeCell ref="A486:A488"/>
    <mergeCell ref="B486:B488"/>
    <mergeCell ref="A175:A177"/>
    <mergeCell ref="B175:B177"/>
    <mergeCell ref="A193:A195"/>
    <mergeCell ref="A86:A94"/>
    <mergeCell ref="B193:B195"/>
    <mergeCell ref="A437:A439"/>
    <mergeCell ref="B437:B439"/>
    <mergeCell ref="A190:A192"/>
    <mergeCell ref="A483:A485"/>
    <mergeCell ref="B483:B485"/>
    <mergeCell ref="A480:A482"/>
    <mergeCell ref="B480:B482"/>
    <mergeCell ref="A477:A479"/>
    <mergeCell ref="B477:B479"/>
    <mergeCell ref="A471:A473"/>
    <mergeCell ref="B471:B473"/>
    <mergeCell ref="A474:A476"/>
    <mergeCell ref="B474:B476"/>
    <mergeCell ref="A446:A448"/>
    <mergeCell ref="B211:B213"/>
    <mergeCell ref="B440:B442"/>
    <mergeCell ref="A455:A457"/>
    <mergeCell ref="B455:B457"/>
    <mergeCell ref="B452:B454"/>
    <mergeCell ref="B103:B105"/>
    <mergeCell ref="A81:A85"/>
    <mergeCell ref="A220:A222"/>
    <mergeCell ref="B220:B222"/>
    <mergeCell ref="A217:A219"/>
    <mergeCell ref="A211:A213"/>
    <mergeCell ref="A199:A201"/>
    <mergeCell ref="B199:B201"/>
    <mergeCell ref="B202:B204"/>
    <mergeCell ref="A208:A210"/>
    <mergeCell ref="A62:A67"/>
    <mergeCell ref="B62:B67"/>
    <mergeCell ref="B68:B71"/>
    <mergeCell ref="A72:A74"/>
    <mergeCell ref="B72:B74"/>
    <mergeCell ref="B86:B94"/>
    <mergeCell ref="B81:B85"/>
    <mergeCell ref="A196:A198"/>
    <mergeCell ref="B196:B198"/>
    <mergeCell ref="B217:B219"/>
    <mergeCell ref="A68:A71"/>
    <mergeCell ref="A75:A80"/>
    <mergeCell ref="B75:B80"/>
    <mergeCell ref="A103:A105"/>
    <mergeCell ref="A106:A113"/>
    <mergeCell ref="B169:B171"/>
    <mergeCell ref="A172:A174"/>
    <mergeCell ref="B181:B183"/>
    <mergeCell ref="B190:B192"/>
    <mergeCell ref="A178:A180"/>
    <mergeCell ref="B178:B180"/>
    <mergeCell ref="B139:B141"/>
    <mergeCell ref="B159:B161"/>
    <mergeCell ref="A142:A145"/>
    <mergeCell ref="B142:B145"/>
    <mergeCell ref="A562:A564"/>
    <mergeCell ref="A516:A518"/>
    <mergeCell ref="B516:B518"/>
    <mergeCell ref="A550:A552"/>
    <mergeCell ref="B550:B552"/>
    <mergeCell ref="B562:B564"/>
    <mergeCell ref="B533:B535"/>
    <mergeCell ref="A539:A541"/>
    <mergeCell ref="A536:A538"/>
    <mergeCell ref="B536:B538"/>
    <mergeCell ref="B539:B541"/>
    <mergeCell ref="A553:A555"/>
    <mergeCell ref="B553:B555"/>
    <mergeCell ref="A202:A204"/>
    <mergeCell ref="A559:A561"/>
    <mergeCell ref="B559:B561"/>
    <mergeCell ref="A530:A532"/>
    <mergeCell ref="B530:B532"/>
    <mergeCell ref="A533:A535"/>
    <mergeCell ref="B208:B210"/>
  </mergeCells>
  <printOptions/>
  <pageMargins left="0.7480314960629921" right="0.5511811023622047" top="0.7874015748031497" bottom="0.7874015748031497" header="0" footer="0"/>
  <pageSetup fitToHeight="6" horizontalDpi="600" verticalDpi="600" orientation="portrait" paperSize="9" scale="80" r:id="rId1"/>
  <headerFooter alignWithMargins="0">
    <oddHeader>&amp;C&amp;"Arial,Negrita"Desarrollo de la red municipal de vías ciclistas y peatonales.
Habilitación del tramo Aizkorri kalea 16-2
</oddHeader>
  </headerFooter>
  <rowBreaks count="17" manualBreakCount="17">
    <brk id="98" max="255" man="1"/>
    <brk id="157" max="255" man="1"/>
    <brk id="231" max="255" man="1"/>
    <brk id="285" max="255" man="1"/>
    <brk id="374" max="255" man="1"/>
    <brk id="416" max="255" man="1"/>
    <brk id="461" max="255" man="1"/>
    <brk id="469" max="255" man="1"/>
    <brk id="495" max="255" man="1"/>
    <brk id="503" max="255" man="1"/>
    <brk id="511" max="255" man="1"/>
    <brk id="545" max="255" man="1"/>
    <brk id="579" max="255" man="1"/>
    <brk id="586" max="255" man="1"/>
    <brk id="590" max="255" man="1"/>
    <brk id="612" max="255" man="1"/>
    <brk id="620" max="255" man="1"/>
  </rowBreaks>
</worksheet>
</file>

<file path=xl/worksheets/sheet2.xml><?xml version="1.0" encoding="utf-8"?>
<worksheet xmlns="http://schemas.openxmlformats.org/spreadsheetml/2006/main" xmlns:r="http://schemas.openxmlformats.org/officeDocument/2006/relationships">
  <sheetPr>
    <pageSetUpPr fitToPage="1"/>
  </sheetPr>
  <dimension ref="B2:E32"/>
  <sheetViews>
    <sheetView zoomScalePageLayoutView="0" workbookViewId="0" topLeftCell="A1">
      <selection activeCell="C31" sqref="C31"/>
    </sheetView>
  </sheetViews>
  <sheetFormatPr defaultColWidth="11.421875" defaultRowHeight="12.75"/>
  <cols>
    <col min="1" max="1" width="5.421875" style="0" customWidth="1"/>
    <col min="3" max="3" width="48.8515625" style="0" bestFit="1" customWidth="1"/>
    <col min="4" max="4" width="37.8515625" style="0" customWidth="1"/>
    <col min="5" max="5" width="13.00390625" style="0" bestFit="1" customWidth="1"/>
  </cols>
  <sheetData>
    <row r="1" ht="77.25" customHeight="1" thickBot="1"/>
    <row r="2" spans="2:5" ht="12.75">
      <c r="B2" s="124">
        <v>1</v>
      </c>
      <c r="C2" s="125" t="s">
        <v>142</v>
      </c>
      <c r="D2" s="126"/>
      <c r="E2" s="127">
        <f>'Aurrekontua 2014'!K43</f>
        <v>12159.26</v>
      </c>
    </row>
    <row r="3" spans="2:5" ht="12.75">
      <c r="B3" s="64">
        <v>2</v>
      </c>
      <c r="C3" s="65" t="s">
        <v>263</v>
      </c>
      <c r="D3" s="66"/>
      <c r="E3" s="67">
        <f>'Aurrekontua 2014'!K96</f>
        <v>94838.2</v>
      </c>
    </row>
    <row r="4" spans="2:5" ht="12.75">
      <c r="B4" s="64">
        <v>3</v>
      </c>
      <c r="C4" s="65" t="s">
        <v>144</v>
      </c>
      <c r="D4" s="66"/>
      <c r="E4" s="67">
        <f>'Aurrekontua 2014'!K155</f>
        <v>124279.212</v>
      </c>
    </row>
    <row r="5" spans="2:5" ht="12.75">
      <c r="B5" s="64">
        <v>4</v>
      </c>
      <c r="C5" s="65" t="s">
        <v>147</v>
      </c>
      <c r="D5" s="66"/>
      <c r="E5" s="67">
        <f>'Aurrekontua 2014'!K229</f>
        <v>17589.439999999995</v>
      </c>
    </row>
    <row r="6" spans="2:5" ht="12.75">
      <c r="B6" s="64">
        <v>5</v>
      </c>
      <c r="C6" s="65" t="s">
        <v>170</v>
      </c>
      <c r="D6" s="66"/>
      <c r="E6" s="67">
        <f>'Aurrekontua 2014'!K283</f>
        <v>73841.94</v>
      </c>
    </row>
    <row r="7" spans="2:5" ht="12.75">
      <c r="B7" s="64">
        <v>6</v>
      </c>
      <c r="C7" s="65" t="s">
        <v>82</v>
      </c>
      <c r="D7" s="66"/>
      <c r="E7" s="67">
        <f>'Aurrekontua 2014'!K372</f>
        <v>51583.84600000001</v>
      </c>
    </row>
    <row r="8" spans="2:5" ht="12.75">
      <c r="B8" s="64">
        <v>7</v>
      </c>
      <c r="C8" s="65" t="s">
        <v>169</v>
      </c>
      <c r="D8" s="66"/>
      <c r="E8" s="67">
        <f>'Aurrekontua 2014'!K414</f>
        <v>44828.2</v>
      </c>
    </row>
    <row r="9" spans="2:5" ht="12.75">
      <c r="B9" s="64">
        <v>8</v>
      </c>
      <c r="C9" s="65" t="s">
        <v>149</v>
      </c>
      <c r="D9" s="66"/>
      <c r="E9" s="67">
        <f>'Aurrekontua 2014'!K459</f>
        <v>15404</v>
      </c>
    </row>
    <row r="10" spans="2:5" ht="12.75">
      <c r="B10" s="68">
        <v>9</v>
      </c>
      <c r="C10" s="69" t="s">
        <v>77</v>
      </c>
      <c r="D10" s="70"/>
      <c r="E10" s="71">
        <f>'Aurrekontua 2014'!K467</f>
        <v>3000</v>
      </c>
    </row>
    <row r="11" spans="2:5" ht="12.75">
      <c r="B11" s="68">
        <v>10</v>
      </c>
      <c r="C11" s="69" t="s">
        <v>86</v>
      </c>
      <c r="D11" s="70"/>
      <c r="E11" s="71">
        <f>'Aurrekontua 2014'!K493</f>
        <v>15049</v>
      </c>
    </row>
    <row r="12" spans="2:5" ht="12.75">
      <c r="B12" s="68">
        <v>11</v>
      </c>
      <c r="C12" s="69" t="s">
        <v>93</v>
      </c>
      <c r="D12" s="70"/>
      <c r="E12" s="71">
        <f>'Aurrekontua 2014'!K501</f>
        <v>3000</v>
      </c>
    </row>
    <row r="13" spans="2:5" ht="12.75">
      <c r="B13" s="68">
        <v>12</v>
      </c>
      <c r="C13" s="69" t="s">
        <v>96</v>
      </c>
      <c r="D13" s="70"/>
      <c r="E13" s="71">
        <f>'Aurrekontua 2014'!K509</f>
        <v>3000</v>
      </c>
    </row>
    <row r="14" spans="2:5" ht="12.75">
      <c r="B14" s="68">
        <v>13</v>
      </c>
      <c r="C14" s="69" t="s">
        <v>151</v>
      </c>
      <c r="D14" s="70"/>
      <c r="E14" s="71">
        <f>'Aurrekontua 2014'!K543</f>
        <v>3574.75</v>
      </c>
    </row>
    <row r="15" spans="2:5" ht="12.75">
      <c r="B15" s="68">
        <v>14</v>
      </c>
      <c r="C15" s="69" t="s">
        <v>119</v>
      </c>
      <c r="D15" s="70"/>
      <c r="E15" s="71">
        <f>'Aurrekontua 2014'!K575</f>
        <v>35988</v>
      </c>
    </row>
    <row r="16" spans="2:5" ht="12.75">
      <c r="B16" s="68">
        <v>15</v>
      </c>
      <c r="C16" s="69" t="s">
        <v>100</v>
      </c>
      <c r="D16" s="70"/>
      <c r="E16" s="71">
        <f>'Aurrekontua 2014'!K588</f>
        <v>12900</v>
      </c>
    </row>
    <row r="17" spans="2:5" ht="12.75">
      <c r="B17" s="68">
        <v>16</v>
      </c>
      <c r="C17" s="69" t="s">
        <v>44</v>
      </c>
      <c r="D17" s="70"/>
      <c r="E17" s="71">
        <f>'Aurrekontua 2014'!K610</f>
        <v>3566.75</v>
      </c>
    </row>
    <row r="18" spans="2:5" ht="12.75">
      <c r="B18" s="68">
        <v>17</v>
      </c>
      <c r="C18" s="69" t="s">
        <v>97</v>
      </c>
      <c r="D18" s="70"/>
      <c r="E18" s="71">
        <f>'Aurrekontua 2014'!K618</f>
        <v>5842.3</v>
      </c>
    </row>
    <row r="19" spans="2:5" ht="13.5" thickBot="1">
      <c r="B19" s="72">
        <v>18</v>
      </c>
      <c r="C19" s="73" t="s">
        <v>78</v>
      </c>
      <c r="D19" s="74"/>
      <c r="E19" s="75">
        <f>'Aurrekontua 2014'!K626</f>
        <v>7005</v>
      </c>
    </row>
    <row r="20" spans="2:5" ht="12.75">
      <c r="B20" s="40"/>
      <c r="C20" s="40"/>
      <c r="D20" s="76"/>
      <c r="E20" s="76"/>
    </row>
    <row r="21" spans="2:5" ht="13.5" thickBot="1">
      <c r="B21" s="40"/>
      <c r="C21" s="40"/>
      <c r="D21" s="76"/>
      <c r="E21" s="76"/>
    </row>
    <row r="22" spans="2:5" ht="13.5" thickBot="1">
      <c r="B22" s="77"/>
      <c r="C22" s="78" t="s">
        <v>79</v>
      </c>
      <c r="D22" s="79"/>
      <c r="E22" s="80">
        <f>SUM(E2:E19)</f>
        <v>527449.898</v>
      </c>
    </row>
    <row r="23" spans="2:5" ht="12.75">
      <c r="B23" s="40"/>
      <c r="C23" s="40"/>
      <c r="D23" s="76"/>
      <c r="E23" s="81"/>
    </row>
    <row r="24" spans="2:5" ht="12.75">
      <c r="B24" s="40"/>
      <c r="C24" s="1" t="s">
        <v>145</v>
      </c>
      <c r="D24" s="76"/>
      <c r="E24" s="81">
        <f>E22*0.21</f>
        <v>110764.47858000001</v>
      </c>
    </row>
    <row r="25" spans="2:5" ht="12.75">
      <c r="B25" s="40"/>
      <c r="C25" s="40"/>
      <c r="D25" s="76"/>
      <c r="E25" s="81"/>
    </row>
    <row r="26" spans="2:5" ht="12.75">
      <c r="B26" s="1"/>
      <c r="C26" s="1" t="s">
        <v>80</v>
      </c>
      <c r="D26" s="82"/>
      <c r="E26" s="83">
        <f>SUM(E22:E24)</f>
        <v>638214.37658</v>
      </c>
    </row>
    <row r="27" spans="2:5" ht="12.75">
      <c r="B27" s="39"/>
      <c r="C27" s="39"/>
      <c r="D27" s="84"/>
      <c r="E27" s="84"/>
    </row>
    <row r="28" spans="2:5" ht="12.75">
      <c r="B28" s="39"/>
      <c r="C28" s="85" t="s">
        <v>81</v>
      </c>
      <c r="D28" s="84"/>
      <c r="E28" s="84"/>
    </row>
    <row r="29" spans="2:5" ht="12.75">
      <c r="B29" s="40"/>
      <c r="C29" s="40"/>
      <c r="D29" s="40"/>
      <c r="E29" s="40"/>
    </row>
    <row r="30" ht="12.75">
      <c r="B30" s="116"/>
    </row>
    <row r="32" spans="2:5" ht="12.75">
      <c r="B32" s="139"/>
      <c r="C32" s="140"/>
      <c r="D32" s="140"/>
      <c r="E32" s="141"/>
    </row>
  </sheetData>
  <sheetProtection/>
  <printOptions/>
  <pageMargins left="0.75" right="0.75" top="1" bottom="1"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Remodelación local Amas de Casa Iratzarri</dc:title>
  <dc:subject/>
  <dc:creator>AYUNTAMIENTO DE LEGAZPI</dc:creator>
  <cp:keywords/>
  <dc:description/>
  <cp:lastModifiedBy>08925073</cp:lastModifiedBy>
  <cp:lastPrinted>2014-05-28T09:12:22Z</cp:lastPrinted>
  <dcterms:created xsi:type="dcterms:W3CDTF">2004-01-13T08:20:06Z</dcterms:created>
  <dcterms:modified xsi:type="dcterms:W3CDTF">2014-05-28T12:44:48Z</dcterms:modified>
  <cp:category/>
  <cp:version/>
  <cp:contentType/>
  <cp:contentStatus/>
</cp:coreProperties>
</file>